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y/Desktop/SILBURN/TABELA DE PREÇOS/2024/"/>
    </mc:Choice>
  </mc:AlternateContent>
  <xr:revisionPtr revIDLastSave="0" documentId="13_ncr:1_{158C6809-EFBB-CD41-A47D-1424A3016ECD}" xr6:coauthVersionLast="47" xr6:coauthVersionMax="47" xr10:uidLastSave="{00000000-0000-0000-0000-000000000000}"/>
  <bookViews>
    <workbookView xWindow="10200" yWindow="2680" windowWidth="27240" windowHeight="16360" xr2:uid="{0C422B16-A479-2040-BADE-366627BEC777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P49" i="1"/>
  <c r="O49" i="1"/>
  <c r="N49" i="1"/>
  <c r="M49" i="1"/>
  <c r="L49" i="1"/>
  <c r="K49" i="1"/>
  <c r="J49" i="1"/>
  <c r="I49" i="1"/>
  <c r="H49" i="1"/>
  <c r="G49" i="1"/>
  <c r="Q109" i="1"/>
  <c r="P109" i="1"/>
  <c r="O109" i="1"/>
  <c r="N109" i="1"/>
  <c r="M109" i="1"/>
  <c r="L109" i="1"/>
  <c r="K109" i="1"/>
  <c r="J109" i="1"/>
  <c r="I109" i="1"/>
  <c r="H109" i="1"/>
  <c r="G109" i="1"/>
  <c r="Q86" i="1"/>
  <c r="P86" i="1"/>
  <c r="O86" i="1"/>
  <c r="N86" i="1"/>
  <c r="M86" i="1"/>
  <c r="L86" i="1"/>
  <c r="K86" i="1"/>
  <c r="J86" i="1"/>
  <c r="I86" i="1"/>
  <c r="H86" i="1"/>
  <c r="G86" i="1"/>
  <c r="Q50" i="1"/>
  <c r="P50" i="1"/>
  <c r="O50" i="1"/>
  <c r="N50" i="1"/>
  <c r="M50" i="1"/>
  <c r="L50" i="1"/>
  <c r="K50" i="1"/>
  <c r="J50" i="1"/>
  <c r="I50" i="1"/>
  <c r="H50" i="1"/>
  <c r="G50" i="1"/>
  <c r="Q17" i="1"/>
  <c r="P17" i="1"/>
  <c r="O17" i="1"/>
  <c r="N17" i="1"/>
  <c r="M17" i="1"/>
  <c r="L17" i="1"/>
  <c r="K17" i="1"/>
  <c r="J17" i="1"/>
  <c r="I17" i="1"/>
  <c r="H17" i="1"/>
  <c r="G17" i="1"/>
  <c r="Q23" i="1"/>
  <c r="P23" i="1"/>
  <c r="O23" i="1"/>
  <c r="N23" i="1"/>
  <c r="M23" i="1"/>
  <c r="L23" i="1"/>
  <c r="K23" i="1"/>
  <c r="J23" i="1"/>
  <c r="I23" i="1"/>
  <c r="H23" i="1"/>
  <c r="G23" i="1"/>
  <c r="Q55" i="1"/>
  <c r="P55" i="1"/>
  <c r="O55" i="1"/>
  <c r="N55" i="1"/>
  <c r="M55" i="1"/>
  <c r="L55" i="1"/>
  <c r="K55" i="1"/>
  <c r="J55" i="1"/>
  <c r="I55" i="1"/>
  <c r="H55" i="1"/>
  <c r="G55" i="1"/>
  <c r="Q121" i="1"/>
  <c r="P121" i="1"/>
  <c r="O121" i="1"/>
  <c r="N121" i="1"/>
  <c r="M121" i="1"/>
  <c r="L121" i="1"/>
  <c r="K121" i="1"/>
  <c r="J121" i="1"/>
  <c r="I121" i="1"/>
  <c r="H121" i="1"/>
  <c r="G121" i="1"/>
  <c r="Q118" i="1"/>
  <c r="P118" i="1"/>
  <c r="O118" i="1"/>
  <c r="N118" i="1"/>
  <c r="M118" i="1"/>
  <c r="L118" i="1"/>
  <c r="K118" i="1"/>
  <c r="J118" i="1"/>
  <c r="I118" i="1"/>
  <c r="H118" i="1"/>
  <c r="G118" i="1"/>
  <c r="Q117" i="1"/>
  <c r="P117" i="1"/>
  <c r="O117" i="1"/>
  <c r="N117" i="1"/>
  <c r="M117" i="1"/>
  <c r="L117" i="1"/>
  <c r="K117" i="1"/>
  <c r="J117" i="1"/>
  <c r="I117" i="1"/>
  <c r="H117" i="1"/>
  <c r="G117" i="1"/>
  <c r="Q115" i="1"/>
  <c r="P115" i="1"/>
  <c r="O115" i="1"/>
  <c r="N115" i="1"/>
  <c r="M115" i="1"/>
  <c r="L115" i="1"/>
  <c r="K115" i="1"/>
  <c r="J115" i="1"/>
  <c r="I115" i="1"/>
  <c r="H115" i="1"/>
  <c r="G115" i="1"/>
  <c r="Q114" i="1"/>
  <c r="P114" i="1"/>
  <c r="O114" i="1"/>
  <c r="N114" i="1"/>
  <c r="M114" i="1"/>
  <c r="L114" i="1"/>
  <c r="K114" i="1"/>
  <c r="J114" i="1"/>
  <c r="I114" i="1"/>
  <c r="H114" i="1"/>
  <c r="G114" i="1"/>
  <c r="Q113" i="1"/>
  <c r="P113" i="1"/>
  <c r="O113" i="1"/>
  <c r="N113" i="1"/>
  <c r="M113" i="1"/>
  <c r="L113" i="1"/>
  <c r="K113" i="1"/>
  <c r="J113" i="1"/>
  <c r="I113" i="1"/>
  <c r="H113" i="1"/>
  <c r="G113" i="1"/>
  <c r="Q111" i="1"/>
  <c r="P111" i="1"/>
  <c r="O111" i="1"/>
  <c r="N111" i="1"/>
  <c r="M111" i="1"/>
  <c r="L111" i="1"/>
  <c r="K111" i="1"/>
  <c r="J111" i="1"/>
  <c r="I111" i="1"/>
  <c r="H111" i="1"/>
  <c r="G111" i="1"/>
  <c r="Q110" i="1"/>
  <c r="P110" i="1"/>
  <c r="O110" i="1"/>
  <c r="N110" i="1"/>
  <c r="M110" i="1"/>
  <c r="L110" i="1"/>
  <c r="K110" i="1"/>
  <c r="J110" i="1"/>
  <c r="I110" i="1"/>
  <c r="H110" i="1"/>
  <c r="G110" i="1"/>
  <c r="Q108" i="1"/>
  <c r="P108" i="1"/>
  <c r="O108" i="1"/>
  <c r="N108" i="1"/>
  <c r="M108" i="1"/>
  <c r="L108" i="1"/>
  <c r="K108" i="1"/>
  <c r="J108" i="1"/>
  <c r="I108" i="1"/>
  <c r="H108" i="1"/>
  <c r="G108" i="1"/>
  <c r="Q106" i="1"/>
  <c r="P106" i="1"/>
  <c r="O106" i="1"/>
  <c r="N106" i="1"/>
  <c r="M106" i="1"/>
  <c r="L106" i="1"/>
  <c r="K106" i="1"/>
  <c r="J106" i="1"/>
  <c r="I106" i="1"/>
  <c r="H106" i="1"/>
  <c r="G106" i="1"/>
  <c r="Q104" i="1"/>
  <c r="P104" i="1"/>
  <c r="O104" i="1"/>
  <c r="N104" i="1"/>
  <c r="M104" i="1"/>
  <c r="L104" i="1"/>
  <c r="K104" i="1"/>
  <c r="J104" i="1"/>
  <c r="I104" i="1"/>
  <c r="H104" i="1"/>
  <c r="G104" i="1"/>
  <c r="Q102" i="1"/>
  <c r="P102" i="1"/>
  <c r="O102" i="1"/>
  <c r="N102" i="1"/>
  <c r="M102" i="1"/>
  <c r="L102" i="1"/>
  <c r="K102" i="1"/>
  <c r="J102" i="1"/>
  <c r="I102" i="1"/>
  <c r="H102" i="1"/>
  <c r="G102" i="1"/>
  <c r="Q101" i="1"/>
  <c r="P101" i="1"/>
  <c r="O101" i="1"/>
  <c r="N101" i="1"/>
  <c r="M101" i="1"/>
  <c r="L101" i="1"/>
  <c r="K101" i="1"/>
  <c r="J101" i="1"/>
  <c r="I101" i="1"/>
  <c r="H101" i="1"/>
  <c r="G101" i="1"/>
  <c r="Q99" i="1"/>
  <c r="P99" i="1"/>
  <c r="O99" i="1"/>
  <c r="N99" i="1"/>
  <c r="M99" i="1"/>
  <c r="L99" i="1"/>
  <c r="K99" i="1"/>
  <c r="J99" i="1"/>
  <c r="I99" i="1"/>
  <c r="H99" i="1"/>
  <c r="G99" i="1"/>
  <c r="Q98" i="1"/>
  <c r="P98" i="1"/>
  <c r="O98" i="1"/>
  <c r="N98" i="1"/>
  <c r="M98" i="1"/>
  <c r="L98" i="1"/>
  <c r="K98" i="1"/>
  <c r="J98" i="1"/>
  <c r="I98" i="1"/>
  <c r="H98" i="1"/>
  <c r="G98" i="1"/>
  <c r="Q97" i="1"/>
  <c r="P97" i="1"/>
  <c r="O97" i="1"/>
  <c r="N97" i="1"/>
  <c r="M97" i="1"/>
  <c r="L97" i="1"/>
  <c r="K97" i="1"/>
  <c r="J97" i="1"/>
  <c r="I97" i="1"/>
  <c r="H97" i="1"/>
  <c r="G97" i="1"/>
  <c r="Q94" i="1"/>
  <c r="P94" i="1"/>
  <c r="O94" i="1"/>
  <c r="N94" i="1"/>
  <c r="M94" i="1"/>
  <c r="L94" i="1"/>
  <c r="K94" i="1"/>
  <c r="J94" i="1"/>
  <c r="I94" i="1"/>
  <c r="H94" i="1"/>
  <c r="G94" i="1"/>
  <c r="Q91" i="1"/>
  <c r="P91" i="1"/>
  <c r="O91" i="1"/>
  <c r="N91" i="1"/>
  <c r="M91" i="1"/>
  <c r="L91" i="1"/>
  <c r="K91" i="1"/>
  <c r="J91" i="1"/>
  <c r="I91" i="1"/>
  <c r="H91" i="1"/>
  <c r="G91" i="1"/>
  <c r="Q89" i="1"/>
  <c r="P89" i="1"/>
  <c r="O89" i="1"/>
  <c r="N89" i="1"/>
  <c r="M89" i="1"/>
  <c r="L89" i="1"/>
  <c r="K89" i="1"/>
  <c r="J89" i="1"/>
  <c r="I89" i="1"/>
  <c r="H89" i="1"/>
  <c r="G89" i="1"/>
  <c r="Q87" i="1"/>
  <c r="P87" i="1"/>
  <c r="O87" i="1"/>
  <c r="N87" i="1"/>
  <c r="M87" i="1"/>
  <c r="L87" i="1"/>
  <c r="K87" i="1"/>
  <c r="J87" i="1"/>
  <c r="I87" i="1"/>
  <c r="H87" i="1"/>
  <c r="G87" i="1"/>
  <c r="Q84" i="1"/>
  <c r="P84" i="1"/>
  <c r="O84" i="1"/>
  <c r="N84" i="1"/>
  <c r="M84" i="1"/>
  <c r="L84" i="1"/>
  <c r="K84" i="1"/>
  <c r="J84" i="1"/>
  <c r="I84" i="1"/>
  <c r="H84" i="1"/>
  <c r="G84" i="1"/>
  <c r="Q82" i="1"/>
  <c r="P82" i="1"/>
  <c r="O82" i="1"/>
  <c r="N82" i="1"/>
  <c r="M82" i="1"/>
  <c r="L82" i="1"/>
  <c r="K82" i="1"/>
  <c r="J82" i="1"/>
  <c r="I82" i="1"/>
  <c r="H82" i="1"/>
  <c r="G82" i="1"/>
  <c r="Q80" i="1"/>
  <c r="P80" i="1"/>
  <c r="O80" i="1"/>
  <c r="N80" i="1"/>
  <c r="M80" i="1"/>
  <c r="L80" i="1"/>
  <c r="K80" i="1"/>
  <c r="J80" i="1"/>
  <c r="I80" i="1"/>
  <c r="H80" i="1"/>
  <c r="G80" i="1"/>
  <c r="Q79" i="1"/>
  <c r="P79" i="1"/>
  <c r="O79" i="1"/>
  <c r="N79" i="1"/>
  <c r="M79" i="1"/>
  <c r="L79" i="1"/>
  <c r="K79" i="1"/>
  <c r="J79" i="1"/>
  <c r="I79" i="1"/>
  <c r="H79" i="1"/>
  <c r="G79" i="1"/>
  <c r="Q77" i="1"/>
  <c r="P77" i="1"/>
  <c r="O77" i="1"/>
  <c r="N77" i="1"/>
  <c r="M77" i="1"/>
  <c r="L77" i="1"/>
  <c r="K77" i="1"/>
  <c r="J77" i="1"/>
  <c r="I77" i="1"/>
  <c r="H77" i="1"/>
  <c r="G77" i="1"/>
  <c r="Q76" i="1"/>
  <c r="P76" i="1"/>
  <c r="O76" i="1"/>
  <c r="N76" i="1"/>
  <c r="M76" i="1"/>
  <c r="L76" i="1"/>
  <c r="K76" i="1"/>
  <c r="J76" i="1"/>
  <c r="I76" i="1"/>
  <c r="H76" i="1"/>
  <c r="G76" i="1"/>
  <c r="Q75" i="1"/>
  <c r="P75" i="1"/>
  <c r="O75" i="1"/>
  <c r="N75" i="1"/>
  <c r="M75" i="1"/>
  <c r="L75" i="1"/>
  <c r="K75" i="1"/>
  <c r="J75" i="1"/>
  <c r="I75" i="1"/>
  <c r="H75" i="1"/>
  <c r="G75" i="1"/>
  <c r="G64" i="1"/>
  <c r="H64" i="1"/>
  <c r="I64" i="1"/>
  <c r="J64" i="1"/>
  <c r="K64" i="1"/>
  <c r="L64" i="1"/>
  <c r="M64" i="1"/>
  <c r="N64" i="1"/>
  <c r="O64" i="1"/>
  <c r="P64" i="1"/>
  <c r="Q64" i="1"/>
  <c r="G66" i="1"/>
  <c r="H66" i="1"/>
  <c r="I66" i="1"/>
  <c r="J66" i="1"/>
  <c r="K66" i="1"/>
  <c r="L66" i="1"/>
  <c r="M66" i="1"/>
  <c r="N66" i="1"/>
  <c r="O66" i="1"/>
  <c r="P66" i="1"/>
  <c r="Q66" i="1"/>
  <c r="G68" i="1"/>
  <c r="H68" i="1"/>
  <c r="I68" i="1"/>
  <c r="J68" i="1"/>
  <c r="K68" i="1"/>
  <c r="L68" i="1"/>
  <c r="M68" i="1"/>
  <c r="N68" i="1"/>
  <c r="O68" i="1"/>
  <c r="P68" i="1"/>
  <c r="Q68" i="1"/>
  <c r="G70" i="1"/>
  <c r="H70" i="1"/>
  <c r="I70" i="1"/>
  <c r="J70" i="1"/>
  <c r="K70" i="1"/>
  <c r="L70" i="1"/>
  <c r="M70" i="1"/>
  <c r="N70" i="1"/>
  <c r="O70" i="1"/>
  <c r="P70" i="1"/>
  <c r="Q70" i="1"/>
  <c r="Q59" i="1"/>
  <c r="P59" i="1"/>
  <c r="O59" i="1"/>
  <c r="N59" i="1"/>
  <c r="M59" i="1"/>
  <c r="L59" i="1"/>
  <c r="K59" i="1"/>
  <c r="J59" i="1"/>
  <c r="I59" i="1"/>
  <c r="H59" i="1"/>
  <c r="G59" i="1"/>
  <c r="Q58" i="1"/>
  <c r="P58" i="1"/>
  <c r="O58" i="1"/>
  <c r="N58" i="1"/>
  <c r="M58" i="1"/>
  <c r="L58" i="1"/>
  <c r="K58" i="1"/>
  <c r="J58" i="1"/>
  <c r="I58" i="1"/>
  <c r="H58" i="1"/>
  <c r="G58" i="1"/>
  <c r="Q57" i="1"/>
  <c r="P57" i="1"/>
  <c r="O57" i="1"/>
  <c r="N57" i="1"/>
  <c r="M57" i="1"/>
  <c r="L57" i="1"/>
  <c r="K57" i="1"/>
  <c r="J57" i="1"/>
  <c r="I57" i="1"/>
  <c r="H57" i="1"/>
  <c r="G57" i="1"/>
  <c r="Q53" i="1"/>
  <c r="P53" i="1"/>
  <c r="O53" i="1"/>
  <c r="N53" i="1"/>
  <c r="M53" i="1"/>
  <c r="L53" i="1"/>
  <c r="K53" i="1"/>
  <c r="J53" i="1"/>
  <c r="I53" i="1"/>
  <c r="H53" i="1"/>
  <c r="G53" i="1"/>
  <c r="Q52" i="1"/>
  <c r="P52" i="1"/>
  <c r="O52" i="1"/>
  <c r="N52" i="1"/>
  <c r="M52" i="1"/>
  <c r="L52" i="1"/>
  <c r="K52" i="1"/>
  <c r="J52" i="1"/>
  <c r="I52" i="1"/>
  <c r="H52" i="1"/>
  <c r="G52" i="1"/>
  <c r="Q51" i="1"/>
  <c r="P51" i="1"/>
  <c r="O51" i="1"/>
  <c r="N51" i="1"/>
  <c r="M51" i="1"/>
  <c r="L51" i="1"/>
  <c r="K51" i="1"/>
  <c r="J51" i="1"/>
  <c r="I51" i="1"/>
  <c r="H51" i="1"/>
  <c r="G51" i="1"/>
  <c r="Q47" i="1"/>
  <c r="P47" i="1"/>
  <c r="O47" i="1"/>
  <c r="N47" i="1"/>
  <c r="M47" i="1"/>
  <c r="L47" i="1"/>
  <c r="K47" i="1"/>
  <c r="J47" i="1"/>
  <c r="I47" i="1"/>
  <c r="H47" i="1"/>
  <c r="G47" i="1"/>
  <c r="Q45" i="1"/>
  <c r="P45" i="1"/>
  <c r="O45" i="1"/>
  <c r="N45" i="1"/>
  <c r="M45" i="1"/>
  <c r="L45" i="1"/>
  <c r="K45" i="1"/>
  <c r="J45" i="1"/>
  <c r="I45" i="1"/>
  <c r="H45" i="1"/>
  <c r="G45" i="1"/>
  <c r="Q44" i="1"/>
  <c r="P44" i="1"/>
  <c r="O44" i="1"/>
  <c r="N44" i="1"/>
  <c r="M44" i="1"/>
  <c r="L44" i="1"/>
  <c r="K44" i="1"/>
  <c r="J44" i="1"/>
  <c r="I44" i="1"/>
  <c r="H44" i="1"/>
  <c r="G44" i="1"/>
  <c r="Q43" i="1"/>
  <c r="P43" i="1"/>
  <c r="O43" i="1"/>
  <c r="N43" i="1"/>
  <c r="M43" i="1"/>
  <c r="L43" i="1"/>
  <c r="K43" i="1"/>
  <c r="J43" i="1"/>
  <c r="I43" i="1"/>
  <c r="H43" i="1"/>
  <c r="G43" i="1"/>
  <c r="Q42" i="1"/>
  <c r="P42" i="1"/>
  <c r="O42" i="1"/>
  <c r="N42" i="1"/>
  <c r="M42" i="1"/>
  <c r="L42" i="1"/>
  <c r="K42" i="1"/>
  <c r="J42" i="1"/>
  <c r="I42" i="1"/>
  <c r="H42" i="1"/>
  <c r="G42" i="1"/>
  <c r="Q41" i="1"/>
  <c r="P41" i="1"/>
  <c r="O41" i="1"/>
  <c r="N41" i="1"/>
  <c r="M41" i="1"/>
  <c r="L41" i="1"/>
  <c r="K41" i="1"/>
  <c r="J41" i="1"/>
  <c r="I41" i="1"/>
  <c r="H41" i="1"/>
  <c r="G41" i="1"/>
  <c r="Q40" i="1"/>
  <c r="P40" i="1"/>
  <c r="O40" i="1"/>
  <c r="N40" i="1"/>
  <c r="M40" i="1"/>
  <c r="L40" i="1"/>
  <c r="K40" i="1"/>
  <c r="J40" i="1"/>
  <c r="I40" i="1"/>
  <c r="H40" i="1"/>
  <c r="G40" i="1"/>
  <c r="Q39" i="1"/>
  <c r="P39" i="1"/>
  <c r="O39" i="1"/>
  <c r="N39" i="1"/>
  <c r="M39" i="1"/>
  <c r="L39" i="1"/>
  <c r="K39" i="1"/>
  <c r="J39" i="1"/>
  <c r="I39" i="1"/>
  <c r="H39" i="1"/>
  <c r="G39" i="1"/>
  <c r="Q38" i="1"/>
  <c r="P38" i="1"/>
  <c r="O38" i="1"/>
  <c r="N38" i="1"/>
  <c r="M38" i="1"/>
  <c r="L38" i="1"/>
  <c r="K38" i="1"/>
  <c r="J38" i="1"/>
  <c r="I38" i="1"/>
  <c r="H38" i="1"/>
  <c r="G38" i="1"/>
  <c r="Q37" i="1"/>
  <c r="P37" i="1"/>
  <c r="O37" i="1"/>
  <c r="N37" i="1"/>
  <c r="M37" i="1"/>
  <c r="L37" i="1"/>
  <c r="K37" i="1"/>
  <c r="J37" i="1"/>
  <c r="I37" i="1"/>
  <c r="H37" i="1"/>
  <c r="G37" i="1"/>
  <c r="Q35" i="1"/>
  <c r="P35" i="1"/>
  <c r="O35" i="1"/>
  <c r="N35" i="1"/>
  <c r="M35" i="1"/>
  <c r="L35" i="1"/>
  <c r="K35" i="1"/>
  <c r="J35" i="1"/>
  <c r="I35" i="1"/>
  <c r="H35" i="1"/>
  <c r="G35" i="1"/>
  <c r="Q31" i="1"/>
  <c r="P31" i="1"/>
  <c r="O31" i="1"/>
  <c r="N31" i="1"/>
  <c r="M31" i="1"/>
  <c r="L31" i="1"/>
  <c r="K31" i="1"/>
  <c r="J31" i="1"/>
  <c r="I31" i="1"/>
  <c r="H31" i="1"/>
  <c r="G31" i="1"/>
  <c r="Q30" i="1"/>
  <c r="P30" i="1"/>
  <c r="O30" i="1"/>
  <c r="N30" i="1"/>
  <c r="M30" i="1"/>
  <c r="L30" i="1"/>
  <c r="K30" i="1"/>
  <c r="J30" i="1"/>
  <c r="I30" i="1"/>
  <c r="H30" i="1"/>
  <c r="G30" i="1"/>
  <c r="Q29" i="1"/>
  <c r="P29" i="1"/>
  <c r="O29" i="1"/>
  <c r="N29" i="1"/>
  <c r="M29" i="1"/>
  <c r="L29" i="1"/>
  <c r="K29" i="1"/>
  <c r="J29" i="1"/>
  <c r="I29" i="1"/>
  <c r="H29" i="1"/>
  <c r="G29" i="1"/>
  <c r="Q28" i="1"/>
  <c r="P28" i="1"/>
  <c r="O28" i="1"/>
  <c r="N28" i="1"/>
  <c r="M28" i="1"/>
  <c r="L28" i="1"/>
  <c r="K28" i="1"/>
  <c r="J28" i="1"/>
  <c r="I28" i="1"/>
  <c r="H28" i="1"/>
  <c r="G28" i="1"/>
  <c r="Q26" i="1"/>
  <c r="P26" i="1"/>
  <c r="O26" i="1"/>
  <c r="N26" i="1"/>
  <c r="M26" i="1"/>
  <c r="L26" i="1"/>
  <c r="K26" i="1"/>
  <c r="J26" i="1"/>
  <c r="I26" i="1"/>
  <c r="H26" i="1"/>
  <c r="G26" i="1"/>
  <c r="Q25" i="1"/>
  <c r="P25" i="1"/>
  <c r="O25" i="1"/>
  <c r="N25" i="1"/>
  <c r="M25" i="1"/>
  <c r="L25" i="1"/>
  <c r="K25" i="1"/>
  <c r="J25" i="1"/>
  <c r="I25" i="1"/>
  <c r="H25" i="1"/>
  <c r="G25" i="1"/>
  <c r="Q24" i="1"/>
  <c r="P24" i="1"/>
  <c r="O24" i="1"/>
  <c r="N24" i="1"/>
  <c r="M24" i="1"/>
  <c r="L24" i="1"/>
  <c r="K24" i="1"/>
  <c r="J24" i="1"/>
  <c r="I24" i="1"/>
  <c r="H24" i="1"/>
  <c r="G24" i="1"/>
  <c r="Q22" i="1"/>
  <c r="P22" i="1"/>
  <c r="O22" i="1"/>
  <c r="N22" i="1"/>
  <c r="M22" i="1"/>
  <c r="L22" i="1"/>
  <c r="K22" i="1"/>
  <c r="J22" i="1"/>
  <c r="I22" i="1"/>
  <c r="H22" i="1"/>
  <c r="G22" i="1"/>
  <c r="Q21" i="1"/>
  <c r="P21" i="1"/>
  <c r="O21" i="1"/>
  <c r="N21" i="1"/>
  <c r="M21" i="1"/>
  <c r="L21" i="1"/>
  <c r="K21" i="1"/>
  <c r="J21" i="1"/>
  <c r="I21" i="1"/>
  <c r="H21" i="1"/>
  <c r="G21" i="1"/>
  <c r="Q19" i="1"/>
  <c r="P19" i="1"/>
  <c r="O19" i="1"/>
  <c r="N19" i="1"/>
  <c r="M19" i="1"/>
  <c r="L19" i="1"/>
  <c r="K19" i="1"/>
  <c r="J19" i="1"/>
  <c r="I19" i="1"/>
  <c r="H19" i="1"/>
  <c r="G19" i="1"/>
  <c r="Q18" i="1"/>
  <c r="P18" i="1"/>
  <c r="O18" i="1"/>
  <c r="N18" i="1"/>
  <c r="M18" i="1"/>
  <c r="L18" i="1"/>
  <c r="K18" i="1"/>
  <c r="J18" i="1"/>
  <c r="I18" i="1"/>
  <c r="H18" i="1"/>
  <c r="G18" i="1"/>
  <c r="Q15" i="1"/>
  <c r="P15" i="1"/>
  <c r="O15" i="1"/>
  <c r="N15" i="1"/>
  <c r="M15" i="1"/>
  <c r="L15" i="1"/>
  <c r="K15" i="1"/>
  <c r="J15" i="1"/>
  <c r="I15" i="1"/>
  <c r="H15" i="1"/>
  <c r="G15" i="1"/>
  <c r="Q14" i="1"/>
  <c r="P14" i="1"/>
  <c r="O14" i="1"/>
  <c r="N14" i="1"/>
  <c r="M14" i="1"/>
  <c r="L14" i="1"/>
  <c r="K14" i="1"/>
  <c r="J14" i="1"/>
  <c r="I14" i="1"/>
  <c r="H14" i="1"/>
  <c r="G14" i="1"/>
  <c r="Q13" i="1"/>
  <c r="P13" i="1"/>
  <c r="O13" i="1"/>
  <c r="N13" i="1"/>
  <c r="M13" i="1"/>
  <c r="L13" i="1"/>
  <c r="K13" i="1"/>
  <c r="J13" i="1"/>
  <c r="I13" i="1"/>
  <c r="H13" i="1"/>
  <c r="G13" i="1"/>
  <c r="Q12" i="1"/>
  <c r="P12" i="1"/>
  <c r="O12" i="1"/>
  <c r="N12" i="1"/>
  <c r="M12" i="1"/>
  <c r="L12" i="1"/>
  <c r="K12" i="1"/>
  <c r="J12" i="1"/>
  <c r="I12" i="1"/>
  <c r="H12" i="1"/>
  <c r="G12" i="1"/>
  <c r="Q11" i="1"/>
  <c r="P11" i="1"/>
  <c r="O11" i="1"/>
  <c r="N11" i="1"/>
  <c r="M11" i="1"/>
  <c r="L11" i="1"/>
  <c r="K11" i="1"/>
  <c r="J11" i="1"/>
  <c r="I11" i="1"/>
  <c r="H11" i="1"/>
  <c r="G11" i="1"/>
  <c r="Q10" i="1"/>
  <c r="P10" i="1"/>
  <c r="O10" i="1"/>
  <c r="N10" i="1"/>
  <c r="M10" i="1"/>
  <c r="L10" i="1"/>
  <c r="K10" i="1"/>
  <c r="J10" i="1"/>
  <c r="I10" i="1"/>
  <c r="H10" i="1"/>
  <c r="G10" i="1"/>
  <c r="Q9" i="1"/>
  <c r="P9" i="1"/>
  <c r="O9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<sst xmlns="http://schemas.openxmlformats.org/spreadsheetml/2006/main" count="1978" uniqueCount="124">
  <si>
    <t>MELISSA</t>
  </si>
  <si>
    <t/>
  </si>
  <si>
    <t>BOLSA</t>
  </si>
  <si>
    <t xml:space="preserve"> </t>
  </si>
  <si>
    <t>MELISSA HEARTBEAT BAG</t>
  </si>
  <si>
    <t>LANÇAMENTO</t>
  </si>
  <si>
    <t>MELISSA M BAG</t>
  </si>
  <si>
    <t>MELISSA URBAN BAG</t>
  </si>
  <si>
    <t>BOTA</t>
  </si>
  <si>
    <t>MELISSA COTURNO AD</t>
  </si>
  <si>
    <t>N+++</t>
  </si>
  <si>
    <t>MELISSA DRIP BOOT AD</t>
  </si>
  <si>
    <t>MELISSA CHELSEA BOOT AD </t>
  </si>
  <si>
    <t>MELISSA REBEL BOOT AD</t>
  </si>
  <si>
    <t>MELISSA COURTNEY BOOT AD</t>
  </si>
  <si>
    <t>MELISSA TEXAS AD</t>
  </si>
  <si>
    <t>MELISSA COTURNO SOFT AD</t>
  </si>
  <si>
    <t>CHINELO</t>
  </si>
  <si>
    <t>MELISSA M LOVER PLUS FLIP FLOP AD</t>
  </si>
  <si>
    <t>MELISSA POSSESSION FLIP FLOP II AD</t>
  </si>
  <si>
    <t>CHINELO SLIDE</t>
  </si>
  <si>
    <t>MELISSA COZY CONNECTION SLIDE AD</t>
  </si>
  <si>
    <t>MELISSA SOULMATE SLIDE AD</t>
  </si>
  <si>
    <t>MELISSA PERFECTION AD</t>
  </si>
  <si>
    <t>MELISSA FREE PRINT SLIDE + MICKEY AND FRIENDS AD</t>
  </si>
  <si>
    <t>MELISSA M LOVER SLIDE II AD</t>
  </si>
  <si>
    <t>FECHADO</t>
  </si>
  <si>
    <t>MELISSA ROYAL AD</t>
  </si>
  <si>
    <t>MELISSA REBEL AD</t>
  </si>
  <si>
    <t xml:space="preserve">MELISSA ELLIE AD </t>
  </si>
  <si>
    <t>MELISSA COZY CLOG AD</t>
  </si>
  <si>
    <t>MINIATURA</t>
  </si>
  <si>
    <t>MINIATURA MELISSA CORACAO XIII SP</t>
  </si>
  <si>
    <t>EVENTO</t>
  </si>
  <si>
    <t>PAPETE</t>
  </si>
  <si>
    <t>MELISSA CONNECTION PAPETE AD</t>
  </si>
  <si>
    <t>PLATAFORMA</t>
  </si>
  <si>
    <t>MELISSA FREE PRINT PLATFORM AD</t>
  </si>
  <si>
    <t>MELISSA FLOWING PLATFORM AD</t>
  </si>
  <si>
    <t>MELISSA POSSESSION PLATFORM II AD</t>
  </si>
  <si>
    <t>MELISSA REBEL SANDAL AD</t>
  </si>
  <si>
    <t>MELISSA FREE PLATFORM SLIDE AD</t>
  </si>
  <si>
    <t xml:space="preserve">MELISSA FREE FUZZY PLATAFORM AD </t>
  </si>
  <si>
    <t>MELISSA HOLLY AD</t>
  </si>
  <si>
    <t>MELISSA FREE CLOG PLATFORM AD</t>
  </si>
  <si>
    <t>MELISSA FREE FUZZY PRINTED PLATFORM AD</t>
  </si>
  <si>
    <t>SALTO</t>
  </si>
  <si>
    <t>MELISSA GLASS HEEL AD</t>
  </si>
  <si>
    <t>SANDÁLIA RASTEIRA</t>
  </si>
  <si>
    <t>MELISSA POSSESSION SHINY AD</t>
  </si>
  <si>
    <t>MELISSA EMILY AD</t>
  </si>
  <si>
    <t>MELISSA WARM SANDAL AD</t>
  </si>
  <si>
    <t>TÊNIS</t>
  </si>
  <si>
    <t>MELISSA HIP M LOVER AD</t>
  </si>
  <si>
    <t xml:space="preserve"> MELISSA COMBAT SNEAKER AD</t>
  </si>
  <si>
    <t>MELISSA ULITSA M LOVER AD</t>
  </si>
  <si>
    <t>MELISSA SUN</t>
  </si>
  <si>
    <t>MELISSA SUN BEL AIR</t>
  </si>
  <si>
    <t>MELISSA SUN LONG BEACH II AD</t>
  </si>
  <si>
    <t>MELISSA SUN DOWNTOWN AD</t>
  </si>
  <si>
    <t>MELISSA SUN RODEO PLATFORM AD</t>
  </si>
  <si>
    <t>MELISSA SUN LEME AD</t>
  </si>
  <si>
    <t>MINI MELISSA INF</t>
  </si>
  <si>
    <t>MINI MELISSA ACQUA BAG + MARIE</t>
  </si>
  <si>
    <t>MINI MELISSA CHELSEA BOOT INF</t>
  </si>
  <si>
    <t>MINI MELISSA WELLY INF</t>
  </si>
  <si>
    <t>MINI MELISSA COTURNO INF</t>
  </si>
  <si>
    <t>MINI MELISSA FREE PRINT SLIDE + MICKEY AND FRIENDS INF</t>
  </si>
  <si>
    <t>MINI MELISSA M LOVER SLIDE INF</t>
  </si>
  <si>
    <t>MINI MELISSA COZY CLOG INF</t>
  </si>
  <si>
    <t>MINI MELISSA PLAYTIME + FABULA INF</t>
  </si>
  <si>
    <t>MINI MELISSA POSSESSION ELEMENTS INF</t>
  </si>
  <si>
    <t>SAPATILHA</t>
  </si>
  <si>
    <t>MINI MELISSA SOPHIE INF</t>
  </si>
  <si>
    <t xml:space="preserve">MINI MELISSA HIP M LOVER INF      </t>
  </si>
  <si>
    <t>MINI MELISSA SUN INF</t>
  </si>
  <si>
    <t>MINI MELISSA SUN RODEO INF</t>
  </si>
  <si>
    <t>MINI MELISSA BABY</t>
  </si>
  <si>
    <t>MINI MELISSA CHELSEA BOOT BB</t>
  </si>
  <si>
    <t>MINI MELISSA COTURNO BB</t>
  </si>
  <si>
    <t>MINI MELISSA WELLY + PEPPA PIG BB</t>
  </si>
  <si>
    <t>MINI MELISSA BOWIE BB</t>
  </si>
  <si>
    <t>MINI MELISSA HIP DAYDREAM BB</t>
  </si>
  <si>
    <t>MINI MELISSA PLAYTIME + FABULA BB</t>
  </si>
  <si>
    <t>SANDALIA RASTEIRA</t>
  </si>
  <si>
    <t>MINI MELISSA DREAM + BARBIE BB</t>
  </si>
  <si>
    <t>MINI MELISSA HIP BLOOMY BB</t>
  </si>
  <si>
    <t>MINI MELISSA POSSESSION SHINY ELEMENTS BB</t>
  </si>
  <si>
    <t>MINI MELISSA COLORLAND + MARIE BB</t>
  </si>
  <si>
    <t>MINI MELISSA ULTRAGIRL + FABULA BB</t>
  </si>
  <si>
    <t>MINI MELISSA SOPHIE BB</t>
  </si>
  <si>
    <t>MINI MELISSA ULTRAGIRL + DISNEY PRINCESS BB</t>
  </si>
  <si>
    <t>MINI MELISSA CHARLIE BB</t>
  </si>
  <si>
    <t>MINI MELISSA HIP M LOVER BB</t>
  </si>
  <si>
    <t>MINI MELISSA SUN BABY</t>
  </si>
  <si>
    <t>MINI MELISSA SUN RODEO BB</t>
  </si>
  <si>
    <t>Lista de Preços - ABRIL 2024</t>
  </si>
  <si>
    <t>CÓDIGO</t>
  </si>
  <si>
    <t>DESCRIÇÃO</t>
  </si>
  <si>
    <t>MARCA</t>
  </si>
  <si>
    <t>ARQUÉTIPO</t>
  </si>
  <si>
    <t xml:space="preserve">                   BRUTO                   </t>
  </si>
  <si>
    <t>Lj 7dd</t>
  </si>
  <si>
    <t>Lj 14dd</t>
  </si>
  <si>
    <t>Lj 21dd</t>
  </si>
  <si>
    <t>Lj 28dd</t>
  </si>
  <si>
    <t>Lj 35dd</t>
  </si>
  <si>
    <t>Lj 42dd</t>
  </si>
  <si>
    <t>Lj 49dd</t>
  </si>
  <si>
    <t>Lj 56dd</t>
  </si>
  <si>
    <t>Lj 63dd</t>
  </si>
  <si>
    <t>Lj 77dd</t>
  </si>
  <si>
    <t>Lj 91</t>
  </si>
  <si>
    <t>CONSUMIDOR</t>
  </si>
  <si>
    <t>IPI</t>
  </si>
  <si>
    <t>GRADE ESTENDIDA</t>
  </si>
  <si>
    <t>MELISSA ULTRAGIRL BASIC II AD</t>
  </si>
  <si>
    <t>MELISSA COZY SLIDE M LOVER AD</t>
  </si>
  <si>
    <t>MELISSA FLOAT AD</t>
  </si>
  <si>
    <t>MELISSA MINI DULCE BAG</t>
  </si>
  <si>
    <t>MELISSA POSSESSION AD</t>
  </si>
  <si>
    <t>MINI MELISSA POSSESSION INF</t>
  </si>
  <si>
    <t>MINI MELISSA POSSESSION BB</t>
  </si>
  <si>
    <t>MELISSA FLOX UNISSEX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</si>
</sst>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entury Gothic"/>
      <family val="1"/>
    </font>
    <font>
      <b/>
      <sz val="18"/>
      <color theme="1"/>
      <name val="Century Gothic"/>
      <family val="1"/>
    </font>
    <font>
      <sz val="18"/>
      <color theme="1"/>
      <name val="Century Gothic"/>
      <family val="1"/>
    </font>
    <font>
      <b/>
      <sz val="18"/>
      <color rgb="FF000000"/>
      <name val="Century Gothic"/>
      <family val="1"/>
    </font>
    <font>
      <sz val="18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-0.249977111117893"/>
      </patternFill>
    </fill>
    <fill>
      <patternFill patternType="solid">
        <fgColor theme="1"/>
        <bgColor theme="8" tint="0.39994506668294322"/>
      </patternFill>
    </fill>
    <fill>
      <patternFill patternType="solid">
        <fgColor theme="7" tint="0.39994506668294322"/>
        <bgColor theme="8" tint="0.79995117038483843"/>
      </patternFill>
    </fill>
    <fill>
      <patternFill patternType="solid">
        <fgColor rgb="FF00B0F0"/>
        <bgColor indexed="64"/>
      </patternFill>
    </fill>
    <fill>
      <patternFill patternType="solid">
        <fgColor rgb="FFFFD966"/>
        <bgColor rgb="FFDDEBF7"/>
      </patternFill>
    </fill>
    <fill>
      <patternFill patternType="solid">
        <fgColor rgb="FFFFE69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4" fontId="3" fillId="3" borderId="0" xfId="2" applyFont="1" applyFill="1" applyBorder="1" applyAlignment="1">
      <alignment horizontal="center" vertical="center" wrapText="1"/>
    </xf>
    <xf numFmtId="164" fontId="3" fillId="3" borderId="0" xfId="3" applyNumberFormat="1" applyFont="1" applyFill="1" applyBorder="1" applyAlignment="1">
      <alignment horizontal="center" vertical="center" wrapText="1"/>
    </xf>
    <xf numFmtId="9" fontId="3" fillId="3" borderId="0" xfId="3" applyFont="1" applyFill="1" applyBorder="1" applyAlignment="1">
      <alignment horizontal="center" vertical="center" wrapText="1"/>
    </xf>
    <xf numFmtId="10" fontId="4" fillId="0" borderId="0" xfId="3" applyNumberFormat="1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44" fontId="4" fillId="0" borderId="0" xfId="2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44" fontId="5" fillId="8" borderId="1" xfId="2" applyFont="1" applyFill="1" applyBorder="1" applyAlignment="1">
      <alignment horizontal="center"/>
    </xf>
    <xf numFmtId="44" fontId="6" fillId="2" borderId="1" xfId="2" applyFont="1" applyFill="1" applyBorder="1" applyAlignment="1">
      <alignment horizontal="center"/>
    </xf>
    <xf numFmtId="0" fontId="2" fillId="4" borderId="1" xfId="0" applyFont="1" applyFill="1" applyBorder="1"/>
    <xf numFmtId="44" fontId="2" fillId="4" borderId="1" xfId="2" applyFont="1" applyFill="1" applyBorder="1"/>
    <xf numFmtId="164" fontId="2" fillId="4" borderId="1" xfId="3" applyNumberFormat="1" applyFont="1" applyFill="1" applyBorder="1"/>
    <xf numFmtId="0" fontId="3" fillId="5" borderId="1" xfId="0" applyFont="1" applyFill="1" applyBorder="1"/>
    <xf numFmtId="0" fontId="4" fillId="2" borderId="1" xfId="0" applyFont="1" applyFill="1" applyBorder="1"/>
    <xf numFmtId="44" fontId="4" fillId="2" borderId="1" xfId="2" applyFont="1" applyFill="1" applyBorder="1"/>
    <xf numFmtId="164" fontId="4" fillId="2" borderId="1" xfId="3" applyNumberFormat="1" applyFont="1" applyFill="1" applyBorder="1"/>
    <xf numFmtId="9" fontId="4" fillId="2" borderId="1" xfId="3" applyFont="1" applyFill="1" applyBorder="1"/>
    <xf numFmtId="0" fontId="2" fillId="6" borderId="1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8537-4F86-EE4E-9ECE-39D19077796B}">
  <dimension ref="A1:V121"/>
  <sheetViews>
    <sheetView tabSelected="1" workbookViewId="0">
      <selection sqref="A1:E1"/>
    </sheetView>
  </sheetViews>
  <sheetFormatPr baseColWidth="10" defaultColWidth="9.1640625" defaultRowHeight="23" x14ac:dyDescent="0.25"/>
  <cols>
    <col min="1" max="1" width="35.6640625" style="6" bestFit="1" customWidth="1"/>
    <col min="2" max="2" width="14.33203125" style="6" bestFit="1" customWidth="1"/>
    <col min="3" max="3" width="86.6640625" style="7" bestFit="1" customWidth="1"/>
    <col min="4" max="4" width="35.6640625" style="7" bestFit="1" customWidth="1"/>
    <col min="5" max="5" width="30.6640625" style="6" bestFit="1" customWidth="1"/>
    <col min="6" max="6" width="46" style="8" bestFit="1" customWidth="1"/>
    <col min="7" max="17" width="17.1640625" style="8" bestFit="1" customWidth="1"/>
    <col min="18" max="18" width="24.83203125" style="8" bestFit="1" customWidth="1"/>
    <col min="19" max="19" width="8" style="9" bestFit="1" customWidth="1"/>
    <col min="20" max="20" width="22.83203125" style="10" bestFit="1" customWidth="1"/>
    <col min="21" max="21" width="28.1640625" style="10" bestFit="1" customWidth="1"/>
    <col min="22" max="22" width="9.1640625" style="4"/>
    <col min="23" max="16384" width="9.1640625" style="5"/>
  </cols>
  <sheetData>
    <row r="1" spans="1:21" x14ac:dyDescent="0.25">
      <c r="A1" s="23" t="s">
        <v>96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</row>
    <row r="2" spans="1:21" x14ac:dyDescent="0.25">
      <c r="A2" s="15" t="s">
        <v>0</v>
      </c>
      <c r="B2" s="15" t="s">
        <v>1</v>
      </c>
      <c r="C2" s="15" t="s">
        <v>1</v>
      </c>
      <c r="D2" s="15" t="s">
        <v>1</v>
      </c>
      <c r="E2" s="15" t="s">
        <v>1</v>
      </c>
      <c r="F2" s="16" t="s">
        <v>1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 t="s">
        <v>1</v>
      </c>
      <c r="S2" s="17" t="s">
        <v>1</v>
      </c>
      <c r="T2" s="15" t="s">
        <v>1</v>
      </c>
      <c r="U2" s="15" t="s">
        <v>1</v>
      </c>
    </row>
    <row r="3" spans="1:21" x14ac:dyDescent="0.25">
      <c r="A3" s="18" t="s">
        <v>2</v>
      </c>
      <c r="B3" s="11" t="s">
        <v>97</v>
      </c>
      <c r="C3" s="12" t="s">
        <v>98</v>
      </c>
      <c r="D3" s="12" t="s">
        <v>99</v>
      </c>
      <c r="E3" s="12" t="s">
        <v>100</v>
      </c>
      <c r="F3" s="13" t="s">
        <v>101</v>
      </c>
      <c r="G3" s="13" t="s">
        <v>102</v>
      </c>
      <c r="H3" s="13" t="s">
        <v>103</v>
      </c>
      <c r="I3" s="13" t="s">
        <v>104</v>
      </c>
      <c r="J3" s="13" t="s">
        <v>105</v>
      </c>
      <c r="K3" s="13" t="s">
        <v>106</v>
      </c>
      <c r="L3" s="13" t="s">
        <v>107</v>
      </c>
      <c r="M3" s="13" t="s">
        <v>108</v>
      </c>
      <c r="N3" s="13" t="s">
        <v>109</v>
      </c>
      <c r="O3" s="13" t="s">
        <v>110</v>
      </c>
      <c r="P3" s="13" t="s">
        <v>111</v>
      </c>
      <c r="Q3" s="13" t="s">
        <v>112</v>
      </c>
      <c r="R3" s="13" t="s">
        <v>113</v>
      </c>
      <c r="S3" s="11" t="s">
        <v>114</v>
      </c>
      <c r="T3" s="11" t="s">
        <v>33</v>
      </c>
      <c r="U3" s="11" t="s">
        <v>115</v>
      </c>
    </row>
    <row r="4" spans="1:21" x14ac:dyDescent="0.25">
      <c r="A4" s="19"/>
      <c r="B4" s="19">
        <v>34413</v>
      </c>
      <c r="C4" s="19" t="s">
        <v>119</v>
      </c>
      <c r="D4" s="19" t="s">
        <v>0</v>
      </c>
      <c r="E4" s="19" t="s">
        <v>2</v>
      </c>
      <c r="F4" s="20">
        <v>120.07</v>
      </c>
      <c r="G4" s="20">
        <v>120.07</v>
      </c>
      <c r="H4" s="20">
        <v>120.07</v>
      </c>
      <c r="I4" s="20">
        <v>120.07</v>
      </c>
      <c r="J4" s="20">
        <v>120.07</v>
      </c>
      <c r="K4" s="20">
        <v>120.07</v>
      </c>
      <c r="L4" s="20">
        <v>120.07</v>
      </c>
      <c r="M4" s="20">
        <v>120.07</v>
      </c>
      <c r="N4" s="20">
        <v>120.07</v>
      </c>
      <c r="O4" s="20">
        <v>120.07</v>
      </c>
      <c r="P4" s="20">
        <v>120.07</v>
      </c>
      <c r="Q4" s="20">
        <v>120.07</v>
      </c>
      <c r="R4" s="20">
        <v>219.9</v>
      </c>
      <c r="S4" s="21">
        <v>6.5000000000000002E-2</v>
      </c>
      <c r="T4" s="19" t="s">
        <v>3</v>
      </c>
      <c r="U4" s="19" t="s">
        <v>3</v>
      </c>
    </row>
    <row r="5" spans="1:21" x14ac:dyDescent="0.25">
      <c r="A5" s="19" t="s">
        <v>1</v>
      </c>
      <c r="B5" s="19">
        <v>34436</v>
      </c>
      <c r="C5" s="19" t="s">
        <v>4</v>
      </c>
      <c r="D5" s="19" t="s">
        <v>0</v>
      </c>
      <c r="E5" s="19" t="s">
        <v>2</v>
      </c>
      <c r="F5" s="20">
        <v>120.07</v>
      </c>
      <c r="G5" s="20">
        <v>120.07</v>
      </c>
      <c r="H5" s="20">
        <v>120.07</v>
      </c>
      <c r="I5" s="20">
        <v>120.07</v>
      </c>
      <c r="J5" s="20">
        <v>120.07</v>
      </c>
      <c r="K5" s="20">
        <v>120.07</v>
      </c>
      <c r="L5" s="20">
        <v>120.07</v>
      </c>
      <c r="M5" s="20">
        <v>120.07</v>
      </c>
      <c r="N5" s="20">
        <v>120.07</v>
      </c>
      <c r="O5" s="20">
        <v>120.07</v>
      </c>
      <c r="P5" s="20">
        <v>120.07</v>
      </c>
      <c r="Q5" s="20">
        <v>120.07</v>
      </c>
      <c r="R5" s="20">
        <v>219.9</v>
      </c>
      <c r="S5" s="21">
        <v>6.5000000000000002E-2</v>
      </c>
      <c r="T5" s="19" t="s">
        <v>5</v>
      </c>
      <c r="U5" s="19" t="s">
        <v>3</v>
      </c>
    </row>
    <row r="6" spans="1:21" x14ac:dyDescent="0.25">
      <c r="A6" s="19" t="s">
        <v>1</v>
      </c>
      <c r="B6" s="19">
        <v>34438</v>
      </c>
      <c r="C6" s="19" t="s">
        <v>6</v>
      </c>
      <c r="D6" s="19" t="s">
        <v>0</v>
      </c>
      <c r="E6" s="19" t="s">
        <v>2</v>
      </c>
      <c r="F6" s="20">
        <v>103.7</v>
      </c>
      <c r="G6" s="20">
        <v>103.7</v>
      </c>
      <c r="H6" s="20">
        <v>103.7</v>
      </c>
      <c r="I6" s="20">
        <v>103.7</v>
      </c>
      <c r="J6" s="20">
        <v>103.7</v>
      </c>
      <c r="K6" s="20">
        <v>103.7</v>
      </c>
      <c r="L6" s="20">
        <v>103.7</v>
      </c>
      <c r="M6" s="20">
        <v>103.7</v>
      </c>
      <c r="N6" s="20">
        <v>103.7</v>
      </c>
      <c r="O6" s="20">
        <v>103.7</v>
      </c>
      <c r="P6" s="20">
        <v>103.7</v>
      </c>
      <c r="Q6" s="20">
        <v>103.7</v>
      </c>
      <c r="R6" s="20">
        <v>189.9</v>
      </c>
      <c r="S6" s="21">
        <v>6.5000000000000002E-2</v>
      </c>
      <c r="T6" s="19" t="s">
        <v>3</v>
      </c>
      <c r="U6" s="19" t="s">
        <v>3</v>
      </c>
    </row>
    <row r="7" spans="1:21" x14ac:dyDescent="0.25">
      <c r="A7" s="19" t="s">
        <v>1</v>
      </c>
      <c r="B7" s="19">
        <v>34439</v>
      </c>
      <c r="C7" s="19" t="s">
        <v>7</v>
      </c>
      <c r="D7" s="19" t="s">
        <v>0</v>
      </c>
      <c r="E7" s="19" t="s">
        <v>2</v>
      </c>
      <c r="F7" s="20">
        <v>109.16</v>
      </c>
      <c r="G7" s="20">
        <v>109.16</v>
      </c>
      <c r="H7" s="20">
        <v>109.16</v>
      </c>
      <c r="I7" s="20">
        <v>109.16</v>
      </c>
      <c r="J7" s="20">
        <v>109.16</v>
      </c>
      <c r="K7" s="20">
        <v>109.16</v>
      </c>
      <c r="L7" s="20">
        <v>109.16</v>
      </c>
      <c r="M7" s="20">
        <v>109.16</v>
      </c>
      <c r="N7" s="20">
        <v>109.16</v>
      </c>
      <c r="O7" s="20">
        <v>109.16</v>
      </c>
      <c r="P7" s="20">
        <v>109.16</v>
      </c>
      <c r="Q7" s="20">
        <v>109.16</v>
      </c>
      <c r="R7" s="20">
        <v>199.9</v>
      </c>
      <c r="S7" s="21">
        <v>6.5000000000000002E-2</v>
      </c>
      <c r="T7" s="19" t="s">
        <v>3</v>
      </c>
      <c r="U7" s="19" t="s">
        <v>3</v>
      </c>
    </row>
    <row r="8" spans="1:21" x14ac:dyDescent="0.25">
      <c r="A8" s="18" t="s">
        <v>8</v>
      </c>
      <c r="B8" s="11" t="s">
        <v>97</v>
      </c>
      <c r="C8" s="12" t="s">
        <v>98</v>
      </c>
      <c r="D8" s="12" t="s">
        <v>99</v>
      </c>
      <c r="E8" s="12" t="s">
        <v>100</v>
      </c>
      <c r="F8" s="13" t="s">
        <v>101</v>
      </c>
      <c r="G8" s="13" t="s">
        <v>102</v>
      </c>
      <c r="H8" s="13" t="s">
        <v>103</v>
      </c>
      <c r="I8" s="13" t="s">
        <v>104</v>
      </c>
      <c r="J8" s="13" t="s">
        <v>105</v>
      </c>
      <c r="K8" s="13" t="s">
        <v>106</v>
      </c>
      <c r="L8" s="13" t="s">
        <v>107</v>
      </c>
      <c r="M8" s="13" t="s">
        <v>108</v>
      </c>
      <c r="N8" s="13" t="s">
        <v>109</v>
      </c>
      <c r="O8" s="13" t="s">
        <v>110</v>
      </c>
      <c r="P8" s="13" t="s">
        <v>111</v>
      </c>
      <c r="Q8" s="13" t="s">
        <v>112</v>
      </c>
      <c r="R8" s="13" t="s">
        <v>113</v>
      </c>
      <c r="S8" s="11" t="s">
        <v>114</v>
      </c>
      <c r="T8" s="11" t="s">
        <v>33</v>
      </c>
      <c r="U8" s="11" t="s">
        <v>115</v>
      </c>
    </row>
    <row r="9" spans="1:21" x14ac:dyDescent="0.25">
      <c r="A9" s="19" t="s">
        <v>1</v>
      </c>
      <c r="B9" s="19">
        <v>32822</v>
      </c>
      <c r="C9" s="19" t="s">
        <v>9</v>
      </c>
      <c r="D9" s="19" t="s">
        <v>0</v>
      </c>
      <c r="E9" s="19" t="s">
        <v>8</v>
      </c>
      <c r="F9" s="20">
        <v>215.07</v>
      </c>
      <c r="G9" s="14">
        <f t="shared" ref="G9:G15" si="0">F9*(1-11.5%)*(1-5%)</f>
        <v>180.82010249999999</v>
      </c>
      <c r="H9" s="14">
        <f t="shared" ref="H9:H15" si="1">F9*(1-11%)*(1-5%)</f>
        <v>181.84168499999998</v>
      </c>
      <c r="I9" s="14">
        <f t="shared" ref="I9:I15" si="2">F9*(1-10.5%)*(1-5%)</f>
        <v>182.86326750000001</v>
      </c>
      <c r="J9" s="14">
        <f t="shared" ref="J9:J15" si="3">F9*(1-10%)*(1-5%)</f>
        <v>183.88484999999997</v>
      </c>
      <c r="K9" s="14">
        <f t="shared" ref="K9:K15" si="4">F9*(1-9.5%)*(1-5%)</f>
        <v>184.90643249999999</v>
      </c>
      <c r="L9" s="14">
        <f t="shared" ref="L9:L15" si="5">F9*(1-9%)*(1-5%)</f>
        <v>185.92801499999999</v>
      </c>
      <c r="M9" s="14">
        <f t="shared" ref="M9:M15" si="6">F9*(1-8.5%)*(1-5%)</f>
        <v>186.94959749999998</v>
      </c>
      <c r="N9" s="14">
        <f t="shared" ref="N9:N15" si="7">F9*(1-8%)*(1-5%)</f>
        <v>187.97117999999998</v>
      </c>
      <c r="O9" s="14">
        <f t="shared" ref="O9:O15" si="8">F9*(1-7.5%)*(1-5%)</f>
        <v>188.9927625</v>
      </c>
      <c r="P9" s="14">
        <f t="shared" ref="P9:P15" si="9">F9*(1-6.5%)*(1-5%)</f>
        <v>191.03592749999999</v>
      </c>
      <c r="Q9" s="14">
        <f t="shared" ref="Q9:Q15" si="10">F9*(1-5.5%)*(1-5%)</f>
        <v>193.07909249999997</v>
      </c>
      <c r="R9" s="20">
        <v>369.9</v>
      </c>
      <c r="S9" s="21" t="s">
        <v>3</v>
      </c>
      <c r="T9" s="19" t="s">
        <v>3</v>
      </c>
      <c r="U9" s="19" t="s">
        <v>10</v>
      </c>
    </row>
    <row r="10" spans="1:21" x14ac:dyDescent="0.25">
      <c r="A10" s="19" t="s">
        <v>1</v>
      </c>
      <c r="B10" s="19">
        <v>33871</v>
      </c>
      <c r="C10" s="19" t="s">
        <v>11</v>
      </c>
      <c r="D10" s="19" t="s">
        <v>0</v>
      </c>
      <c r="E10" s="19" t="s">
        <v>8</v>
      </c>
      <c r="F10" s="20">
        <v>377.82</v>
      </c>
      <c r="G10" s="14">
        <f t="shared" si="0"/>
        <v>317.65216499999997</v>
      </c>
      <c r="H10" s="14">
        <f t="shared" si="1"/>
        <v>319.44680999999997</v>
      </c>
      <c r="I10" s="14">
        <f t="shared" si="2"/>
        <v>321.24145500000003</v>
      </c>
      <c r="J10" s="14">
        <f t="shared" si="3"/>
        <v>323.03609999999998</v>
      </c>
      <c r="K10" s="14">
        <f t="shared" si="4"/>
        <v>324.83074499999998</v>
      </c>
      <c r="L10" s="14">
        <f t="shared" si="5"/>
        <v>326.62538999999998</v>
      </c>
      <c r="M10" s="14">
        <f t="shared" si="6"/>
        <v>328.42003499999998</v>
      </c>
      <c r="N10" s="14">
        <f t="shared" si="7"/>
        <v>330.21467999999999</v>
      </c>
      <c r="O10" s="14">
        <f t="shared" si="8"/>
        <v>332.00932499999999</v>
      </c>
      <c r="P10" s="14">
        <f t="shared" si="9"/>
        <v>335.598615</v>
      </c>
      <c r="Q10" s="14">
        <f t="shared" si="10"/>
        <v>339.187905</v>
      </c>
      <c r="R10" s="20">
        <v>649.9</v>
      </c>
      <c r="S10" s="21" t="s">
        <v>3</v>
      </c>
      <c r="T10" s="19" t="s">
        <v>5</v>
      </c>
      <c r="U10" s="19" t="s">
        <v>3</v>
      </c>
    </row>
    <row r="11" spans="1:21" x14ac:dyDescent="0.25">
      <c r="A11" s="19" t="s">
        <v>1</v>
      </c>
      <c r="B11" s="19">
        <v>35825</v>
      </c>
      <c r="C11" s="19" t="s">
        <v>12</v>
      </c>
      <c r="D11" s="19" t="s">
        <v>0</v>
      </c>
      <c r="E11" s="19" t="s">
        <v>8</v>
      </c>
      <c r="F11" s="20">
        <v>145.32</v>
      </c>
      <c r="G11" s="14">
        <f t="shared" si="0"/>
        <v>122.17778999999997</v>
      </c>
      <c r="H11" s="14">
        <f t="shared" si="1"/>
        <v>122.86806</v>
      </c>
      <c r="I11" s="14">
        <f t="shared" si="2"/>
        <v>123.55832999999998</v>
      </c>
      <c r="J11" s="14">
        <f t="shared" si="3"/>
        <v>124.24860000000001</v>
      </c>
      <c r="K11" s="14">
        <f t="shared" si="4"/>
        <v>124.93886999999999</v>
      </c>
      <c r="L11" s="14">
        <f t="shared" si="5"/>
        <v>125.62913999999999</v>
      </c>
      <c r="M11" s="14">
        <f t="shared" si="6"/>
        <v>126.31941</v>
      </c>
      <c r="N11" s="14">
        <f t="shared" si="7"/>
        <v>127.00967999999999</v>
      </c>
      <c r="O11" s="14">
        <f t="shared" si="8"/>
        <v>127.69994999999999</v>
      </c>
      <c r="P11" s="14">
        <f t="shared" si="9"/>
        <v>129.08049</v>
      </c>
      <c r="Q11" s="14">
        <f t="shared" si="10"/>
        <v>130.46102999999997</v>
      </c>
      <c r="R11" s="20">
        <v>249.9</v>
      </c>
      <c r="S11" s="21" t="s">
        <v>3</v>
      </c>
      <c r="T11" s="19" t="s">
        <v>3</v>
      </c>
      <c r="U11" s="19" t="s">
        <v>3</v>
      </c>
    </row>
    <row r="12" spans="1:21" x14ac:dyDescent="0.25">
      <c r="A12" s="19" t="s">
        <v>1</v>
      </c>
      <c r="B12" s="19">
        <v>35828</v>
      </c>
      <c r="C12" s="19" t="s">
        <v>13</v>
      </c>
      <c r="D12" s="19" t="s">
        <v>0</v>
      </c>
      <c r="E12" s="19" t="s">
        <v>8</v>
      </c>
      <c r="F12" s="20">
        <v>232.5</v>
      </c>
      <c r="G12" s="14">
        <f t="shared" si="0"/>
        <v>195.47437499999998</v>
      </c>
      <c r="H12" s="14">
        <f t="shared" si="1"/>
        <v>196.57875000000001</v>
      </c>
      <c r="I12" s="14">
        <f t="shared" si="2"/>
        <v>197.68312499999999</v>
      </c>
      <c r="J12" s="14">
        <f t="shared" si="3"/>
        <v>198.78749999999999</v>
      </c>
      <c r="K12" s="14">
        <f t="shared" si="4"/>
        <v>199.891875</v>
      </c>
      <c r="L12" s="14">
        <f t="shared" si="5"/>
        <v>200.99625</v>
      </c>
      <c r="M12" s="14">
        <f t="shared" si="6"/>
        <v>202.10062500000001</v>
      </c>
      <c r="N12" s="14">
        <f t="shared" si="7"/>
        <v>203.20499999999998</v>
      </c>
      <c r="O12" s="14">
        <f t="shared" si="8"/>
        <v>204.30937499999999</v>
      </c>
      <c r="P12" s="14">
        <f t="shared" si="9"/>
        <v>206.518125</v>
      </c>
      <c r="Q12" s="14">
        <f t="shared" si="10"/>
        <v>208.72687499999998</v>
      </c>
      <c r="R12" s="20">
        <v>399.9</v>
      </c>
      <c r="S12" s="21" t="s">
        <v>3</v>
      </c>
      <c r="T12" s="19" t="s">
        <v>3</v>
      </c>
      <c r="U12" s="19" t="s">
        <v>3</v>
      </c>
    </row>
    <row r="13" spans="1:21" x14ac:dyDescent="0.25">
      <c r="A13" s="19" t="s">
        <v>1</v>
      </c>
      <c r="B13" s="19">
        <v>35833</v>
      </c>
      <c r="C13" s="19" t="s">
        <v>14</v>
      </c>
      <c r="D13" s="19" t="s">
        <v>0</v>
      </c>
      <c r="E13" s="19" t="s">
        <v>8</v>
      </c>
      <c r="F13" s="20">
        <v>186.01</v>
      </c>
      <c r="G13" s="14">
        <f t="shared" si="0"/>
        <v>156.38790749999998</v>
      </c>
      <c r="H13" s="14">
        <f t="shared" si="1"/>
        <v>157.271455</v>
      </c>
      <c r="I13" s="14">
        <f t="shared" si="2"/>
        <v>158.15500249999999</v>
      </c>
      <c r="J13" s="14">
        <f t="shared" si="3"/>
        <v>159.03854999999999</v>
      </c>
      <c r="K13" s="14">
        <f t="shared" si="4"/>
        <v>159.92209749999998</v>
      </c>
      <c r="L13" s="14">
        <f t="shared" si="5"/>
        <v>160.805645</v>
      </c>
      <c r="M13" s="14">
        <f t="shared" si="6"/>
        <v>161.68919249999999</v>
      </c>
      <c r="N13" s="14">
        <f t="shared" si="7"/>
        <v>162.57273999999998</v>
      </c>
      <c r="O13" s="14">
        <f t="shared" si="8"/>
        <v>163.45628749999997</v>
      </c>
      <c r="P13" s="14">
        <f t="shared" si="9"/>
        <v>165.22338250000001</v>
      </c>
      <c r="Q13" s="14">
        <f t="shared" si="10"/>
        <v>166.99047749999997</v>
      </c>
      <c r="R13" s="20">
        <v>319.89999999999998</v>
      </c>
      <c r="S13" s="21" t="s">
        <v>3</v>
      </c>
      <c r="T13" s="19" t="s">
        <v>3</v>
      </c>
      <c r="U13" s="19" t="s">
        <v>3</v>
      </c>
    </row>
    <row r="14" spans="1:21" x14ac:dyDescent="0.25">
      <c r="A14" s="19" t="s">
        <v>1</v>
      </c>
      <c r="B14" s="19">
        <v>35860</v>
      </c>
      <c r="C14" s="19" t="s">
        <v>15</v>
      </c>
      <c r="D14" s="19" t="s">
        <v>0</v>
      </c>
      <c r="E14" s="19" t="s">
        <v>8</v>
      </c>
      <c r="F14" s="20">
        <v>325.51</v>
      </c>
      <c r="G14" s="14">
        <f t="shared" si="0"/>
        <v>273.67253249999999</v>
      </c>
      <c r="H14" s="14">
        <f t="shared" si="1"/>
        <v>275.21870499999994</v>
      </c>
      <c r="I14" s="14">
        <f t="shared" si="2"/>
        <v>276.76487750000001</v>
      </c>
      <c r="J14" s="14">
        <f t="shared" si="3"/>
        <v>278.31104999999997</v>
      </c>
      <c r="K14" s="14">
        <f t="shared" si="4"/>
        <v>279.85722249999998</v>
      </c>
      <c r="L14" s="14">
        <f t="shared" si="5"/>
        <v>281.40339499999999</v>
      </c>
      <c r="M14" s="14">
        <f t="shared" si="6"/>
        <v>282.9495675</v>
      </c>
      <c r="N14" s="14">
        <f t="shared" si="7"/>
        <v>284.49574000000001</v>
      </c>
      <c r="O14" s="14">
        <f t="shared" si="8"/>
        <v>286.04191249999997</v>
      </c>
      <c r="P14" s="14">
        <f t="shared" si="9"/>
        <v>289.13425749999999</v>
      </c>
      <c r="Q14" s="14">
        <f t="shared" si="10"/>
        <v>292.22660249999996</v>
      </c>
      <c r="R14" s="20">
        <v>559.9</v>
      </c>
      <c r="S14" s="21" t="s">
        <v>3</v>
      </c>
      <c r="T14" s="19" t="s">
        <v>3</v>
      </c>
      <c r="U14" s="19" t="s">
        <v>3</v>
      </c>
    </row>
    <row r="15" spans="1:21" x14ac:dyDescent="0.25">
      <c r="A15" s="19" t="s">
        <v>1</v>
      </c>
      <c r="B15" s="19">
        <v>35940</v>
      </c>
      <c r="C15" s="19" t="s">
        <v>16</v>
      </c>
      <c r="D15" s="19" t="s">
        <v>0</v>
      </c>
      <c r="E15" s="19" t="s">
        <v>8</v>
      </c>
      <c r="F15" s="20">
        <v>215.07</v>
      </c>
      <c r="G15" s="14">
        <f t="shared" si="0"/>
        <v>180.82010249999999</v>
      </c>
      <c r="H15" s="14">
        <f t="shared" si="1"/>
        <v>181.84168499999998</v>
      </c>
      <c r="I15" s="14">
        <f t="shared" si="2"/>
        <v>182.86326750000001</v>
      </c>
      <c r="J15" s="14">
        <f t="shared" si="3"/>
        <v>183.88484999999997</v>
      </c>
      <c r="K15" s="14">
        <f t="shared" si="4"/>
        <v>184.90643249999999</v>
      </c>
      <c r="L15" s="14">
        <f t="shared" si="5"/>
        <v>185.92801499999999</v>
      </c>
      <c r="M15" s="14">
        <f t="shared" si="6"/>
        <v>186.94959749999998</v>
      </c>
      <c r="N15" s="14">
        <f t="shared" si="7"/>
        <v>187.97117999999998</v>
      </c>
      <c r="O15" s="14">
        <f t="shared" si="8"/>
        <v>188.9927625</v>
      </c>
      <c r="P15" s="14">
        <f t="shared" si="9"/>
        <v>191.03592749999999</v>
      </c>
      <c r="Q15" s="14">
        <f t="shared" si="10"/>
        <v>193.07909249999997</v>
      </c>
      <c r="R15" s="20">
        <v>369.9</v>
      </c>
      <c r="S15" s="21" t="s">
        <v>3</v>
      </c>
      <c r="T15" s="19" t="s">
        <v>3</v>
      </c>
      <c r="U15" s="19" t="s">
        <v>10</v>
      </c>
    </row>
    <row r="16" spans="1:21" x14ac:dyDescent="0.25">
      <c r="A16" s="18" t="s">
        <v>17</v>
      </c>
      <c r="B16" s="11" t="s">
        <v>97</v>
      </c>
      <c r="C16" s="12" t="s">
        <v>98</v>
      </c>
      <c r="D16" s="12" t="s">
        <v>99</v>
      </c>
      <c r="E16" s="12" t="s">
        <v>100</v>
      </c>
      <c r="F16" s="13" t="s">
        <v>101</v>
      </c>
      <c r="G16" s="13" t="s">
        <v>102</v>
      </c>
      <c r="H16" s="13" t="s">
        <v>103</v>
      </c>
      <c r="I16" s="13" t="s">
        <v>104</v>
      </c>
      <c r="J16" s="13" t="s">
        <v>105</v>
      </c>
      <c r="K16" s="13" t="s">
        <v>106</v>
      </c>
      <c r="L16" s="13" t="s">
        <v>107</v>
      </c>
      <c r="M16" s="13" t="s">
        <v>108</v>
      </c>
      <c r="N16" s="13" t="s">
        <v>109</v>
      </c>
      <c r="O16" s="13" t="s">
        <v>110</v>
      </c>
      <c r="P16" s="13" t="s">
        <v>111</v>
      </c>
      <c r="Q16" s="13" t="s">
        <v>112</v>
      </c>
      <c r="R16" s="13" t="s">
        <v>113</v>
      </c>
      <c r="S16" s="11" t="s">
        <v>114</v>
      </c>
      <c r="T16" s="11" t="s">
        <v>33</v>
      </c>
      <c r="U16" s="11" t="s">
        <v>115</v>
      </c>
    </row>
    <row r="17" spans="1:21" x14ac:dyDescent="0.25">
      <c r="A17" s="19"/>
      <c r="B17" s="19">
        <v>33915</v>
      </c>
      <c r="C17" s="19" t="s">
        <v>118</v>
      </c>
      <c r="D17" s="19" t="s">
        <v>0</v>
      </c>
      <c r="E17" s="19" t="s">
        <v>17</v>
      </c>
      <c r="F17" s="20">
        <v>98.82</v>
      </c>
      <c r="G17" s="14">
        <f t="shared" ref="G17" si="11">F17*(1-11.5%)*(1-5%)</f>
        <v>83.082914999999986</v>
      </c>
      <c r="H17" s="14">
        <f t="shared" ref="H17" si="12">F17*(1-11%)*(1-5%)</f>
        <v>83.552309999999991</v>
      </c>
      <c r="I17" s="14">
        <f t="shared" ref="I17" si="13">F17*(1-10.5%)*(1-5%)</f>
        <v>84.021704999999997</v>
      </c>
      <c r="J17" s="14">
        <f t="shared" ref="J17" si="14">F17*(1-10%)*(1-5%)</f>
        <v>84.491100000000003</v>
      </c>
      <c r="K17" s="14">
        <f t="shared" ref="K17" si="15">F17*(1-9.5%)*(1-5%)</f>
        <v>84.960494999999995</v>
      </c>
      <c r="L17" s="14">
        <f t="shared" ref="L17" si="16">F17*(1-9%)*(1-5%)</f>
        <v>85.429889999999986</v>
      </c>
      <c r="M17" s="14">
        <f t="shared" ref="M17" si="17">F17*(1-8.5%)*(1-5%)</f>
        <v>85.899284999999992</v>
      </c>
      <c r="N17" s="14">
        <f t="shared" ref="N17" si="18">F17*(1-8%)*(1-5%)</f>
        <v>86.368679999999998</v>
      </c>
      <c r="O17" s="14">
        <f t="shared" ref="O17" si="19">F17*(1-7.5%)*(1-5%)</f>
        <v>86.838075000000003</v>
      </c>
      <c r="P17" s="14">
        <f t="shared" ref="P17" si="20">F17*(1-6.5%)*(1-5%)</f>
        <v>87.776864999999987</v>
      </c>
      <c r="Q17" s="14">
        <f t="shared" ref="Q17" si="21">F17*(1-5.5%)*(1-5%)</f>
        <v>88.715654999999984</v>
      </c>
      <c r="R17" s="20">
        <v>169.9</v>
      </c>
      <c r="S17" s="21" t="s">
        <v>3</v>
      </c>
      <c r="T17" s="19" t="s">
        <v>3</v>
      </c>
      <c r="U17" s="19" t="s">
        <v>3</v>
      </c>
    </row>
    <row r="18" spans="1:21" x14ac:dyDescent="0.25">
      <c r="A18" s="19" t="s">
        <v>1</v>
      </c>
      <c r="B18" s="19">
        <v>35811</v>
      </c>
      <c r="C18" s="19" t="s">
        <v>18</v>
      </c>
      <c r="D18" s="19" t="s">
        <v>0</v>
      </c>
      <c r="E18" s="19" t="s">
        <v>17</v>
      </c>
      <c r="F18" s="20">
        <v>98.82</v>
      </c>
      <c r="G18" s="14">
        <f t="shared" ref="G18:G19" si="22">F18*(1-11.5%)*(1-5%)</f>
        <v>83.082914999999986</v>
      </c>
      <c r="H18" s="14">
        <f t="shared" ref="H18:H19" si="23">F18*(1-11%)*(1-5%)</f>
        <v>83.552309999999991</v>
      </c>
      <c r="I18" s="14">
        <f t="shared" ref="I18:I19" si="24">F18*(1-10.5%)*(1-5%)</f>
        <v>84.021704999999997</v>
      </c>
      <c r="J18" s="14">
        <f t="shared" ref="J18:J19" si="25">F18*(1-10%)*(1-5%)</f>
        <v>84.491100000000003</v>
      </c>
      <c r="K18" s="14">
        <f t="shared" ref="K18:K19" si="26">F18*(1-9.5%)*(1-5%)</f>
        <v>84.960494999999995</v>
      </c>
      <c r="L18" s="14">
        <f t="shared" ref="L18:L19" si="27">F18*(1-9%)*(1-5%)</f>
        <v>85.429889999999986</v>
      </c>
      <c r="M18" s="14">
        <f t="shared" ref="M18:M19" si="28">F18*(1-8.5%)*(1-5%)</f>
        <v>85.899284999999992</v>
      </c>
      <c r="N18" s="14">
        <f t="shared" ref="N18:N19" si="29">F18*(1-8%)*(1-5%)</f>
        <v>86.368679999999998</v>
      </c>
      <c r="O18" s="14">
        <f t="shared" ref="O18:O19" si="30">F18*(1-7.5%)*(1-5%)</f>
        <v>86.838075000000003</v>
      </c>
      <c r="P18" s="14">
        <f t="shared" ref="P18:P19" si="31">F18*(1-6.5%)*(1-5%)</f>
        <v>87.776864999999987</v>
      </c>
      <c r="Q18" s="14">
        <f t="shared" ref="Q18:Q19" si="32">F18*(1-5.5%)*(1-5%)</f>
        <v>88.715654999999984</v>
      </c>
      <c r="R18" s="20">
        <v>169.9</v>
      </c>
      <c r="S18" s="21" t="s">
        <v>3</v>
      </c>
      <c r="T18" s="19" t="s">
        <v>3</v>
      </c>
      <c r="U18" s="19" t="s">
        <v>3</v>
      </c>
    </row>
    <row r="19" spans="1:21" x14ac:dyDescent="0.25">
      <c r="A19" s="19" t="s">
        <v>1</v>
      </c>
      <c r="B19" s="19">
        <v>35870</v>
      </c>
      <c r="C19" s="19" t="s">
        <v>19</v>
      </c>
      <c r="D19" s="19" t="s">
        <v>0</v>
      </c>
      <c r="E19" s="19" t="s">
        <v>17</v>
      </c>
      <c r="F19" s="20">
        <v>87.19</v>
      </c>
      <c r="G19" s="14">
        <f t="shared" si="22"/>
        <v>73.304992499999997</v>
      </c>
      <c r="H19" s="14">
        <f t="shared" si="23"/>
        <v>73.719144999999983</v>
      </c>
      <c r="I19" s="14">
        <f t="shared" si="24"/>
        <v>74.133297499999998</v>
      </c>
      <c r="J19" s="14">
        <f t="shared" si="25"/>
        <v>74.547449999999998</v>
      </c>
      <c r="K19" s="14">
        <f t="shared" si="26"/>
        <v>74.961602499999998</v>
      </c>
      <c r="L19" s="14">
        <f t="shared" si="27"/>
        <v>75.375754999999998</v>
      </c>
      <c r="M19" s="14">
        <f t="shared" si="28"/>
        <v>75.789907499999998</v>
      </c>
      <c r="N19" s="14">
        <f t="shared" si="29"/>
        <v>76.204059999999998</v>
      </c>
      <c r="O19" s="14">
        <f t="shared" si="30"/>
        <v>76.618212499999998</v>
      </c>
      <c r="P19" s="14">
        <f t="shared" si="31"/>
        <v>77.446517499999999</v>
      </c>
      <c r="Q19" s="14">
        <f t="shared" si="32"/>
        <v>78.274822499999985</v>
      </c>
      <c r="R19" s="20">
        <v>149.9</v>
      </c>
      <c r="S19" s="21" t="s">
        <v>3</v>
      </c>
      <c r="T19" s="19" t="s">
        <v>3</v>
      </c>
      <c r="U19" s="19" t="s">
        <v>3</v>
      </c>
    </row>
    <row r="20" spans="1:21" x14ac:dyDescent="0.25">
      <c r="A20" s="18" t="s">
        <v>20</v>
      </c>
      <c r="B20" s="11" t="s">
        <v>97</v>
      </c>
      <c r="C20" s="12" t="s">
        <v>98</v>
      </c>
      <c r="D20" s="12" t="s">
        <v>99</v>
      </c>
      <c r="E20" s="12" t="s">
        <v>100</v>
      </c>
      <c r="F20" s="13" t="s">
        <v>101</v>
      </c>
      <c r="G20" s="13" t="s">
        <v>102</v>
      </c>
      <c r="H20" s="13" t="s">
        <v>103</v>
      </c>
      <c r="I20" s="13" t="s">
        <v>104</v>
      </c>
      <c r="J20" s="13" t="s">
        <v>105</v>
      </c>
      <c r="K20" s="13" t="s">
        <v>106</v>
      </c>
      <c r="L20" s="13" t="s">
        <v>107</v>
      </c>
      <c r="M20" s="13" t="s">
        <v>108</v>
      </c>
      <c r="N20" s="13" t="s">
        <v>109</v>
      </c>
      <c r="O20" s="13" t="s">
        <v>110</v>
      </c>
      <c r="P20" s="13" t="s">
        <v>111</v>
      </c>
      <c r="Q20" s="13" t="s">
        <v>112</v>
      </c>
      <c r="R20" s="13" t="s">
        <v>113</v>
      </c>
      <c r="S20" s="11" t="s">
        <v>114</v>
      </c>
      <c r="T20" s="11" t="s">
        <v>33</v>
      </c>
      <c r="U20" s="11" t="s">
        <v>115</v>
      </c>
    </row>
    <row r="21" spans="1:21" x14ac:dyDescent="0.25">
      <c r="A21" s="19" t="s">
        <v>1</v>
      </c>
      <c r="B21" s="19">
        <v>35832</v>
      </c>
      <c r="C21" s="19" t="s">
        <v>21</v>
      </c>
      <c r="D21" s="19" t="s">
        <v>0</v>
      </c>
      <c r="E21" s="19" t="s">
        <v>20</v>
      </c>
      <c r="F21" s="20">
        <v>104.63</v>
      </c>
      <c r="G21" s="14">
        <f t="shared" ref="G21:G26" si="33">F21*(1-11.5%)*(1-5%)</f>
        <v>87.967672499999992</v>
      </c>
      <c r="H21" s="14">
        <f t="shared" ref="H21:H26" si="34">F21*(1-11%)*(1-5%)</f>
        <v>88.464664999999997</v>
      </c>
      <c r="I21" s="14">
        <f t="shared" ref="I21:I26" si="35">F21*(1-10.5%)*(1-5%)</f>
        <v>88.961657500000001</v>
      </c>
      <c r="J21" s="14">
        <f t="shared" ref="J21:J26" si="36">F21*(1-10%)*(1-5%)</f>
        <v>89.458649999999992</v>
      </c>
      <c r="K21" s="14">
        <f t="shared" ref="K21:K26" si="37">F21*(1-9.5%)*(1-5%)</f>
        <v>89.955642499999996</v>
      </c>
      <c r="L21" s="14">
        <f t="shared" ref="L21:L26" si="38">F21*(1-9%)*(1-5%)</f>
        <v>90.452635000000001</v>
      </c>
      <c r="M21" s="14">
        <f t="shared" ref="M21:M26" si="39">F21*(1-8.5%)*(1-5%)</f>
        <v>90.949627500000005</v>
      </c>
      <c r="N21" s="14">
        <f t="shared" ref="N21:N26" si="40">F21*(1-8%)*(1-5%)</f>
        <v>91.446619999999996</v>
      </c>
      <c r="O21" s="14">
        <f t="shared" ref="O21:O26" si="41">F21*(1-7.5%)*(1-5%)</f>
        <v>91.9436125</v>
      </c>
      <c r="P21" s="14">
        <f t="shared" ref="P21:P26" si="42">F21*(1-6.5%)*(1-5%)</f>
        <v>92.937597499999995</v>
      </c>
      <c r="Q21" s="14">
        <f t="shared" ref="Q21:Q26" si="43">F21*(1-5.5%)*(1-5%)</f>
        <v>93.93158249999999</v>
      </c>
      <c r="R21" s="20">
        <v>179.9</v>
      </c>
      <c r="S21" s="21" t="s">
        <v>3</v>
      </c>
      <c r="T21" s="19" t="s">
        <v>5</v>
      </c>
      <c r="U21" s="19" t="s">
        <v>10</v>
      </c>
    </row>
    <row r="22" spans="1:21" x14ac:dyDescent="0.25">
      <c r="A22" s="19" t="s">
        <v>1</v>
      </c>
      <c r="B22" s="19">
        <v>35835</v>
      </c>
      <c r="C22" s="19" t="s">
        <v>22</v>
      </c>
      <c r="D22" s="19" t="s">
        <v>0</v>
      </c>
      <c r="E22" s="19" t="s">
        <v>20</v>
      </c>
      <c r="F22" s="20">
        <v>63.94</v>
      </c>
      <c r="G22" s="14">
        <f t="shared" si="33"/>
        <v>53.757554999999996</v>
      </c>
      <c r="H22" s="14">
        <f t="shared" si="34"/>
        <v>54.061269999999993</v>
      </c>
      <c r="I22" s="14">
        <f t="shared" si="35"/>
        <v>54.364984999999997</v>
      </c>
      <c r="J22" s="14">
        <f t="shared" si="36"/>
        <v>54.668699999999994</v>
      </c>
      <c r="K22" s="14">
        <f t="shared" si="37"/>
        <v>54.972414999999991</v>
      </c>
      <c r="L22" s="14">
        <f t="shared" si="38"/>
        <v>55.276130000000002</v>
      </c>
      <c r="M22" s="14">
        <f t="shared" si="39"/>
        <v>55.579844999999999</v>
      </c>
      <c r="N22" s="14">
        <f t="shared" si="40"/>
        <v>55.883560000000003</v>
      </c>
      <c r="O22" s="14">
        <f t="shared" si="41"/>
        <v>56.187275</v>
      </c>
      <c r="P22" s="14">
        <f t="shared" si="42"/>
        <v>56.794705</v>
      </c>
      <c r="Q22" s="14">
        <f t="shared" si="43"/>
        <v>57.402134999999994</v>
      </c>
      <c r="R22" s="20">
        <v>109.9</v>
      </c>
      <c r="S22" s="21" t="s">
        <v>3</v>
      </c>
      <c r="T22" s="19" t="s">
        <v>5</v>
      </c>
      <c r="U22" s="19" t="s">
        <v>3</v>
      </c>
    </row>
    <row r="23" spans="1:21" x14ac:dyDescent="0.25">
      <c r="A23" s="19"/>
      <c r="B23" s="19">
        <v>35849</v>
      </c>
      <c r="C23" s="19" t="s">
        <v>117</v>
      </c>
      <c r="D23" s="19" t="s">
        <v>0</v>
      </c>
      <c r="E23" s="19" t="s">
        <v>20</v>
      </c>
      <c r="F23" s="20">
        <v>98.82</v>
      </c>
      <c r="G23" s="14">
        <f t="shared" ref="G23" si="44">F23*(1-11.5%)*(1-5%)</f>
        <v>83.082914999999986</v>
      </c>
      <c r="H23" s="14">
        <f t="shared" ref="H23" si="45">F23*(1-11%)*(1-5%)</f>
        <v>83.552309999999991</v>
      </c>
      <c r="I23" s="14">
        <f t="shared" ref="I23" si="46">F23*(1-10.5%)*(1-5%)</f>
        <v>84.021704999999997</v>
      </c>
      <c r="J23" s="14">
        <f t="shared" ref="J23" si="47">F23*(1-10%)*(1-5%)</f>
        <v>84.491100000000003</v>
      </c>
      <c r="K23" s="14">
        <f t="shared" ref="K23" si="48">F23*(1-9.5%)*(1-5%)</f>
        <v>84.960494999999995</v>
      </c>
      <c r="L23" s="14">
        <f t="shared" ref="L23" si="49">F23*(1-9%)*(1-5%)</f>
        <v>85.429889999999986</v>
      </c>
      <c r="M23" s="14">
        <f t="shared" ref="M23" si="50">F23*(1-8.5%)*(1-5%)</f>
        <v>85.899284999999992</v>
      </c>
      <c r="N23" s="14">
        <f t="shared" ref="N23" si="51">F23*(1-8%)*(1-5%)</f>
        <v>86.368679999999998</v>
      </c>
      <c r="O23" s="14">
        <f t="shared" ref="O23" si="52">F23*(1-7.5%)*(1-5%)</f>
        <v>86.838075000000003</v>
      </c>
      <c r="P23" s="14">
        <f t="shared" ref="P23" si="53">F23*(1-6.5%)*(1-5%)</f>
        <v>87.776864999999987</v>
      </c>
      <c r="Q23" s="14">
        <f t="shared" ref="Q23" si="54">F23*(1-5.5%)*(1-5%)</f>
        <v>88.715654999999984</v>
      </c>
      <c r="R23" s="20">
        <v>169.9</v>
      </c>
      <c r="S23" s="21" t="s">
        <v>3</v>
      </c>
      <c r="T23" s="19" t="s">
        <v>3</v>
      </c>
      <c r="U23" s="19" t="s">
        <v>3</v>
      </c>
    </row>
    <row r="24" spans="1:21" x14ac:dyDescent="0.25">
      <c r="A24" s="19" t="s">
        <v>1</v>
      </c>
      <c r="B24" s="19">
        <v>35872</v>
      </c>
      <c r="C24" s="19" t="s">
        <v>23</v>
      </c>
      <c r="D24" s="19" t="s">
        <v>0</v>
      </c>
      <c r="E24" s="19" t="s">
        <v>20</v>
      </c>
      <c r="F24" s="20">
        <v>81.38</v>
      </c>
      <c r="G24" s="14">
        <f t="shared" si="33"/>
        <v>68.420234999999991</v>
      </c>
      <c r="H24" s="14">
        <f t="shared" si="34"/>
        <v>68.806790000000007</v>
      </c>
      <c r="I24" s="14">
        <f t="shared" si="35"/>
        <v>69.193344999999994</v>
      </c>
      <c r="J24" s="14">
        <f t="shared" si="36"/>
        <v>69.579899999999995</v>
      </c>
      <c r="K24" s="14">
        <f t="shared" si="37"/>
        <v>69.966454999999996</v>
      </c>
      <c r="L24" s="14">
        <f t="shared" si="38"/>
        <v>70.353009999999998</v>
      </c>
      <c r="M24" s="14">
        <f t="shared" si="39"/>
        <v>70.739564999999999</v>
      </c>
      <c r="N24" s="14">
        <f t="shared" si="40"/>
        <v>71.12612</v>
      </c>
      <c r="O24" s="14">
        <f t="shared" si="41"/>
        <v>71.512675000000002</v>
      </c>
      <c r="P24" s="14">
        <f t="shared" si="42"/>
        <v>72.28578499999999</v>
      </c>
      <c r="Q24" s="14">
        <f t="shared" si="43"/>
        <v>73.058894999999978</v>
      </c>
      <c r="R24" s="20">
        <v>139.9</v>
      </c>
      <c r="S24" s="21" t="s">
        <v>3</v>
      </c>
      <c r="T24" s="19" t="s">
        <v>3</v>
      </c>
      <c r="U24" s="19" t="s">
        <v>3</v>
      </c>
    </row>
    <row r="25" spans="1:21" x14ac:dyDescent="0.25">
      <c r="A25" s="19" t="s">
        <v>1</v>
      </c>
      <c r="B25" s="19">
        <v>35923</v>
      </c>
      <c r="C25" s="19" t="s">
        <v>24</v>
      </c>
      <c r="D25" s="19" t="s">
        <v>0</v>
      </c>
      <c r="E25" s="19" t="s">
        <v>20</v>
      </c>
      <c r="F25" s="20">
        <v>110.44</v>
      </c>
      <c r="G25" s="14">
        <f t="shared" si="33"/>
        <v>92.852429999999998</v>
      </c>
      <c r="H25" s="14">
        <f t="shared" si="34"/>
        <v>93.377020000000002</v>
      </c>
      <c r="I25" s="14">
        <f t="shared" si="35"/>
        <v>93.901609999999991</v>
      </c>
      <c r="J25" s="14">
        <f t="shared" si="36"/>
        <v>94.426199999999994</v>
      </c>
      <c r="K25" s="14">
        <f t="shared" si="37"/>
        <v>94.950789999999998</v>
      </c>
      <c r="L25" s="14">
        <f t="shared" si="38"/>
        <v>95.475380000000001</v>
      </c>
      <c r="M25" s="14">
        <f t="shared" si="39"/>
        <v>95.99996999999999</v>
      </c>
      <c r="N25" s="14">
        <f t="shared" si="40"/>
        <v>96.524559999999994</v>
      </c>
      <c r="O25" s="14">
        <f t="shared" si="41"/>
        <v>97.049149999999997</v>
      </c>
      <c r="P25" s="14">
        <f t="shared" si="42"/>
        <v>98.098330000000004</v>
      </c>
      <c r="Q25" s="14">
        <f t="shared" si="43"/>
        <v>99.147509999999983</v>
      </c>
      <c r="R25" s="20">
        <v>189.9</v>
      </c>
      <c r="S25" s="21" t="s">
        <v>3</v>
      </c>
      <c r="T25" s="19" t="s">
        <v>3</v>
      </c>
      <c r="U25" s="19" t="s">
        <v>3</v>
      </c>
    </row>
    <row r="26" spans="1:21" x14ac:dyDescent="0.25">
      <c r="A26" s="19" t="s">
        <v>1</v>
      </c>
      <c r="B26" s="19">
        <v>35928</v>
      </c>
      <c r="C26" s="19" t="s">
        <v>25</v>
      </c>
      <c r="D26" s="19" t="s">
        <v>0</v>
      </c>
      <c r="E26" s="19" t="s">
        <v>20</v>
      </c>
      <c r="F26" s="20">
        <v>69.75</v>
      </c>
      <c r="G26" s="14">
        <f t="shared" si="33"/>
        <v>58.642312499999996</v>
      </c>
      <c r="H26" s="14">
        <f t="shared" si="34"/>
        <v>58.973624999999998</v>
      </c>
      <c r="I26" s="14">
        <f t="shared" si="35"/>
        <v>59.304937500000001</v>
      </c>
      <c r="J26" s="14">
        <f t="shared" si="36"/>
        <v>59.636249999999997</v>
      </c>
      <c r="K26" s="14">
        <f t="shared" si="37"/>
        <v>59.9675625</v>
      </c>
      <c r="L26" s="14">
        <f t="shared" si="38"/>
        <v>60.298875000000002</v>
      </c>
      <c r="M26" s="14">
        <f t="shared" si="39"/>
        <v>60.630187499999998</v>
      </c>
      <c r="N26" s="14">
        <f t="shared" si="40"/>
        <v>60.961500000000001</v>
      </c>
      <c r="O26" s="14">
        <f t="shared" si="41"/>
        <v>61.292812499999997</v>
      </c>
      <c r="P26" s="14">
        <f t="shared" si="42"/>
        <v>61.955437500000002</v>
      </c>
      <c r="Q26" s="14">
        <f t="shared" si="43"/>
        <v>62.618062499999994</v>
      </c>
      <c r="R26" s="20">
        <v>119.9</v>
      </c>
      <c r="S26" s="21" t="s">
        <v>3</v>
      </c>
      <c r="T26" s="19" t="s">
        <v>3</v>
      </c>
      <c r="U26" s="19" t="s">
        <v>3</v>
      </c>
    </row>
    <row r="27" spans="1:21" x14ac:dyDescent="0.25">
      <c r="A27" s="18" t="s">
        <v>26</v>
      </c>
      <c r="B27" s="11" t="s">
        <v>97</v>
      </c>
      <c r="C27" s="12" t="s">
        <v>98</v>
      </c>
      <c r="D27" s="12" t="s">
        <v>99</v>
      </c>
      <c r="E27" s="12" t="s">
        <v>100</v>
      </c>
      <c r="F27" s="13" t="s">
        <v>101</v>
      </c>
      <c r="G27" s="13" t="s">
        <v>102</v>
      </c>
      <c r="H27" s="13" t="s">
        <v>103</v>
      </c>
      <c r="I27" s="13" t="s">
        <v>104</v>
      </c>
      <c r="J27" s="13" t="s">
        <v>105</v>
      </c>
      <c r="K27" s="13" t="s">
        <v>106</v>
      </c>
      <c r="L27" s="13" t="s">
        <v>107</v>
      </c>
      <c r="M27" s="13" t="s">
        <v>108</v>
      </c>
      <c r="N27" s="13" t="s">
        <v>109</v>
      </c>
      <c r="O27" s="13" t="s">
        <v>110</v>
      </c>
      <c r="P27" s="13" t="s">
        <v>111</v>
      </c>
      <c r="Q27" s="13" t="s">
        <v>112</v>
      </c>
      <c r="R27" s="13" t="s">
        <v>113</v>
      </c>
      <c r="S27" s="11" t="s">
        <v>114</v>
      </c>
      <c r="T27" s="11" t="s">
        <v>33</v>
      </c>
      <c r="U27" s="11" t="s">
        <v>115</v>
      </c>
    </row>
    <row r="28" spans="1:21" x14ac:dyDescent="0.25">
      <c r="A28" s="19" t="s">
        <v>1</v>
      </c>
      <c r="B28" s="19">
        <v>33914</v>
      </c>
      <c r="C28" s="19" t="s">
        <v>27</v>
      </c>
      <c r="D28" s="19" t="s">
        <v>0</v>
      </c>
      <c r="E28" s="19" t="s">
        <v>26</v>
      </c>
      <c r="F28" s="20">
        <v>174.38</v>
      </c>
      <c r="G28" s="14">
        <f t="shared" ref="G28:G31" si="55">F28*(1-11.5%)*(1-5%)</f>
        <v>146.60998499999999</v>
      </c>
      <c r="H28" s="14">
        <f t="shared" ref="H28:H31" si="56">F28*(1-11%)*(1-5%)</f>
        <v>147.43828999999997</v>
      </c>
      <c r="I28" s="14">
        <f t="shared" ref="I28:I31" si="57">F28*(1-10.5%)*(1-5%)</f>
        <v>148.266595</v>
      </c>
      <c r="J28" s="14">
        <f t="shared" ref="J28:J31" si="58">F28*(1-10%)*(1-5%)</f>
        <v>149.0949</v>
      </c>
      <c r="K28" s="14">
        <f t="shared" ref="K28:K31" si="59">F28*(1-9.5%)*(1-5%)</f>
        <v>149.923205</v>
      </c>
      <c r="L28" s="14">
        <f t="shared" ref="L28:L31" si="60">F28*(1-9%)*(1-5%)</f>
        <v>150.75151</v>
      </c>
      <c r="M28" s="14">
        <f t="shared" ref="M28:M31" si="61">F28*(1-8.5%)*(1-5%)</f>
        <v>151.579815</v>
      </c>
      <c r="N28" s="14">
        <f t="shared" ref="N28:N31" si="62">F28*(1-8%)*(1-5%)</f>
        <v>152.40812</v>
      </c>
      <c r="O28" s="14">
        <f t="shared" ref="O28:O31" si="63">F28*(1-7.5%)*(1-5%)</f>
        <v>153.236425</v>
      </c>
      <c r="P28" s="14">
        <f t="shared" ref="P28:P31" si="64">F28*(1-6.5%)*(1-5%)</f>
        <v>154.893035</v>
      </c>
      <c r="Q28" s="14">
        <f t="shared" ref="Q28:Q31" si="65">F28*(1-5.5%)*(1-5%)</f>
        <v>156.54964499999997</v>
      </c>
      <c r="R28" s="20">
        <v>299.89999999999998</v>
      </c>
      <c r="S28" s="21" t="s">
        <v>3</v>
      </c>
      <c r="T28" s="19" t="s">
        <v>3</v>
      </c>
      <c r="U28" s="19" t="s">
        <v>3</v>
      </c>
    </row>
    <row r="29" spans="1:21" x14ac:dyDescent="0.25">
      <c r="A29" s="19" t="s">
        <v>1</v>
      </c>
      <c r="B29" s="19">
        <v>35829</v>
      </c>
      <c r="C29" s="19" t="s">
        <v>28</v>
      </c>
      <c r="D29" s="19" t="s">
        <v>0</v>
      </c>
      <c r="E29" s="19" t="s">
        <v>26</v>
      </c>
      <c r="F29" s="20">
        <v>203.45</v>
      </c>
      <c r="G29" s="14">
        <f t="shared" si="55"/>
        <v>171.05058749999998</v>
      </c>
      <c r="H29" s="14">
        <f t="shared" si="56"/>
        <v>172.01697499999997</v>
      </c>
      <c r="I29" s="14">
        <f t="shared" si="57"/>
        <v>172.9833625</v>
      </c>
      <c r="J29" s="14">
        <f t="shared" si="58"/>
        <v>173.94974999999999</v>
      </c>
      <c r="K29" s="14">
        <f t="shared" si="59"/>
        <v>174.91613749999999</v>
      </c>
      <c r="L29" s="14">
        <f t="shared" si="60"/>
        <v>175.88252499999999</v>
      </c>
      <c r="M29" s="14">
        <f t="shared" si="61"/>
        <v>176.84891249999998</v>
      </c>
      <c r="N29" s="14">
        <f t="shared" si="62"/>
        <v>177.81530000000001</v>
      </c>
      <c r="O29" s="14">
        <f t="shared" si="63"/>
        <v>178.78168749999998</v>
      </c>
      <c r="P29" s="14">
        <f t="shared" si="64"/>
        <v>180.7144625</v>
      </c>
      <c r="Q29" s="14">
        <f t="shared" si="65"/>
        <v>182.64723749999999</v>
      </c>
      <c r="R29" s="20">
        <v>349.9</v>
      </c>
      <c r="S29" s="21" t="s">
        <v>3</v>
      </c>
      <c r="T29" s="19" t="s">
        <v>3</v>
      </c>
      <c r="U29" s="19" t="s">
        <v>3</v>
      </c>
    </row>
    <row r="30" spans="1:21" x14ac:dyDescent="0.25">
      <c r="A30" s="19" t="s">
        <v>1</v>
      </c>
      <c r="B30" s="19">
        <v>35887</v>
      </c>
      <c r="C30" s="19" t="s">
        <v>29</v>
      </c>
      <c r="D30" s="19" t="s">
        <v>0</v>
      </c>
      <c r="E30" s="19" t="s">
        <v>26</v>
      </c>
      <c r="F30" s="20">
        <v>127.88</v>
      </c>
      <c r="G30" s="14">
        <f t="shared" si="55"/>
        <v>107.51510999999999</v>
      </c>
      <c r="H30" s="14">
        <f t="shared" si="56"/>
        <v>108.12253999999999</v>
      </c>
      <c r="I30" s="14">
        <f t="shared" si="57"/>
        <v>108.72996999999999</v>
      </c>
      <c r="J30" s="14">
        <f t="shared" si="58"/>
        <v>109.33739999999999</v>
      </c>
      <c r="K30" s="14">
        <f t="shared" si="59"/>
        <v>109.94482999999998</v>
      </c>
      <c r="L30" s="14">
        <f t="shared" si="60"/>
        <v>110.55226</v>
      </c>
      <c r="M30" s="14">
        <f t="shared" si="61"/>
        <v>111.15969</v>
      </c>
      <c r="N30" s="14">
        <f t="shared" si="62"/>
        <v>111.76712000000001</v>
      </c>
      <c r="O30" s="14">
        <f t="shared" si="63"/>
        <v>112.37455</v>
      </c>
      <c r="P30" s="14">
        <f t="shared" si="64"/>
        <v>113.58941</v>
      </c>
      <c r="Q30" s="14">
        <f t="shared" si="65"/>
        <v>114.80426999999999</v>
      </c>
      <c r="R30" s="20">
        <v>219.9</v>
      </c>
      <c r="S30" s="21" t="s">
        <v>3</v>
      </c>
      <c r="T30" s="19" t="s">
        <v>3</v>
      </c>
      <c r="U30" s="19" t="s">
        <v>3</v>
      </c>
    </row>
    <row r="31" spans="1:21" x14ac:dyDescent="0.25">
      <c r="A31" s="19" t="s">
        <v>1</v>
      </c>
      <c r="B31" s="19">
        <v>35898</v>
      </c>
      <c r="C31" s="19" t="s">
        <v>30</v>
      </c>
      <c r="D31" s="19" t="s">
        <v>0</v>
      </c>
      <c r="E31" s="19" t="s">
        <v>26</v>
      </c>
      <c r="F31" s="20">
        <v>116.26</v>
      </c>
      <c r="G31" s="14">
        <f t="shared" si="55"/>
        <v>97.745594999999994</v>
      </c>
      <c r="H31" s="14">
        <f t="shared" si="56"/>
        <v>98.297830000000005</v>
      </c>
      <c r="I31" s="14">
        <f t="shared" si="57"/>
        <v>98.850065000000001</v>
      </c>
      <c r="J31" s="14">
        <f t="shared" si="58"/>
        <v>99.402299999999997</v>
      </c>
      <c r="K31" s="14">
        <f t="shared" si="59"/>
        <v>99.954535000000007</v>
      </c>
      <c r="L31" s="14">
        <f t="shared" si="60"/>
        <v>100.50677</v>
      </c>
      <c r="M31" s="14">
        <f t="shared" si="61"/>
        <v>101.059005</v>
      </c>
      <c r="N31" s="14">
        <f t="shared" si="62"/>
        <v>101.61124000000001</v>
      </c>
      <c r="O31" s="14">
        <f t="shared" si="63"/>
        <v>102.16347500000001</v>
      </c>
      <c r="P31" s="14">
        <f t="shared" si="64"/>
        <v>103.267945</v>
      </c>
      <c r="Q31" s="14">
        <f t="shared" si="65"/>
        <v>104.372415</v>
      </c>
      <c r="R31" s="20">
        <v>199.9</v>
      </c>
      <c r="S31" s="21" t="s">
        <v>3</v>
      </c>
      <c r="T31" s="19" t="s">
        <v>3</v>
      </c>
      <c r="U31" s="19" t="s">
        <v>3</v>
      </c>
    </row>
    <row r="32" spans="1:21" x14ac:dyDescent="0.25">
      <c r="A32" s="18" t="s">
        <v>31</v>
      </c>
      <c r="B32" s="11" t="s">
        <v>97</v>
      </c>
      <c r="C32" s="12" t="s">
        <v>98</v>
      </c>
      <c r="D32" s="12" t="s">
        <v>99</v>
      </c>
      <c r="E32" s="12" t="s">
        <v>100</v>
      </c>
      <c r="F32" s="13" t="s">
        <v>101</v>
      </c>
      <c r="G32" s="13" t="s">
        <v>102</v>
      </c>
      <c r="H32" s="13" t="s">
        <v>103</v>
      </c>
      <c r="I32" s="13" t="s">
        <v>104</v>
      </c>
      <c r="J32" s="13" t="s">
        <v>105</v>
      </c>
      <c r="K32" s="13" t="s">
        <v>106</v>
      </c>
      <c r="L32" s="13" t="s">
        <v>107</v>
      </c>
      <c r="M32" s="13" t="s">
        <v>108</v>
      </c>
      <c r="N32" s="13" t="s">
        <v>109</v>
      </c>
      <c r="O32" s="13" t="s">
        <v>110</v>
      </c>
      <c r="P32" s="13" t="s">
        <v>111</v>
      </c>
      <c r="Q32" s="13" t="s">
        <v>112</v>
      </c>
      <c r="R32" s="13" t="s">
        <v>113</v>
      </c>
      <c r="S32" s="11" t="s">
        <v>114</v>
      </c>
      <c r="T32" s="11" t="s">
        <v>33</v>
      </c>
      <c r="U32" s="11" t="s">
        <v>115</v>
      </c>
    </row>
    <row r="33" spans="1:21" x14ac:dyDescent="0.25">
      <c r="A33" s="19" t="s">
        <v>1</v>
      </c>
      <c r="B33" s="19">
        <v>34102</v>
      </c>
      <c r="C33" s="19" t="s">
        <v>32</v>
      </c>
      <c r="D33" s="19" t="s">
        <v>0</v>
      </c>
      <c r="E33" s="19" t="s">
        <v>31</v>
      </c>
      <c r="F33" s="20">
        <v>10.59</v>
      </c>
      <c r="G33" s="20">
        <v>10.59</v>
      </c>
      <c r="H33" s="20">
        <v>10.59</v>
      </c>
      <c r="I33" s="20">
        <v>10.59</v>
      </c>
      <c r="J33" s="20">
        <v>10.59</v>
      </c>
      <c r="K33" s="20">
        <v>10.59</v>
      </c>
      <c r="L33" s="20">
        <v>10.59</v>
      </c>
      <c r="M33" s="20">
        <v>10.59</v>
      </c>
      <c r="N33" s="20">
        <v>10.59</v>
      </c>
      <c r="O33" s="20">
        <v>10.59</v>
      </c>
      <c r="P33" s="20">
        <v>10.59</v>
      </c>
      <c r="Q33" s="20">
        <v>10.59</v>
      </c>
      <c r="R33" s="20">
        <v>19.899999999999999</v>
      </c>
      <c r="S33" s="21">
        <v>9.7500000000000003E-2</v>
      </c>
      <c r="T33" s="19" t="s">
        <v>33</v>
      </c>
      <c r="U33" s="19" t="s">
        <v>3</v>
      </c>
    </row>
    <row r="34" spans="1:21" x14ac:dyDescent="0.25">
      <c r="A34" s="18" t="s">
        <v>34</v>
      </c>
      <c r="B34" s="11" t="s">
        <v>97</v>
      </c>
      <c r="C34" s="12" t="s">
        <v>98</v>
      </c>
      <c r="D34" s="12" t="s">
        <v>99</v>
      </c>
      <c r="E34" s="12" t="s">
        <v>100</v>
      </c>
      <c r="F34" s="13" t="s">
        <v>101</v>
      </c>
      <c r="G34" s="13" t="s">
        <v>102</v>
      </c>
      <c r="H34" s="13" t="s">
        <v>103</v>
      </c>
      <c r="I34" s="13" t="s">
        <v>104</v>
      </c>
      <c r="J34" s="13" t="s">
        <v>105</v>
      </c>
      <c r="K34" s="13" t="s">
        <v>106</v>
      </c>
      <c r="L34" s="13" t="s">
        <v>107</v>
      </c>
      <c r="M34" s="13" t="s">
        <v>108</v>
      </c>
      <c r="N34" s="13" t="s">
        <v>109</v>
      </c>
      <c r="O34" s="13" t="s">
        <v>110</v>
      </c>
      <c r="P34" s="13" t="s">
        <v>111</v>
      </c>
      <c r="Q34" s="13" t="s">
        <v>112</v>
      </c>
      <c r="R34" s="13" t="s">
        <v>113</v>
      </c>
      <c r="S34" s="11" t="s">
        <v>114</v>
      </c>
      <c r="T34" s="11" t="s">
        <v>33</v>
      </c>
      <c r="U34" s="11" t="s">
        <v>115</v>
      </c>
    </row>
    <row r="35" spans="1:21" x14ac:dyDescent="0.25">
      <c r="A35" s="19" t="s">
        <v>1</v>
      </c>
      <c r="B35" s="19">
        <v>35885</v>
      </c>
      <c r="C35" s="19" t="s">
        <v>35</v>
      </c>
      <c r="D35" s="19" t="s">
        <v>0</v>
      </c>
      <c r="E35" s="19" t="s">
        <v>34</v>
      </c>
      <c r="F35" s="20">
        <v>116.26</v>
      </c>
      <c r="G35" s="14">
        <f t="shared" ref="G35" si="66">F35*(1-11.5%)*(1-5%)</f>
        <v>97.745594999999994</v>
      </c>
      <c r="H35" s="14">
        <f t="shared" ref="H35" si="67">F35*(1-11%)*(1-5%)</f>
        <v>98.297830000000005</v>
      </c>
      <c r="I35" s="14">
        <f t="shared" ref="I35" si="68">F35*(1-10.5%)*(1-5%)</f>
        <v>98.850065000000001</v>
      </c>
      <c r="J35" s="14">
        <f t="shared" ref="J35" si="69">F35*(1-10%)*(1-5%)</f>
        <v>99.402299999999997</v>
      </c>
      <c r="K35" s="14">
        <f t="shared" ref="K35" si="70">F35*(1-9.5%)*(1-5%)</f>
        <v>99.954535000000007</v>
      </c>
      <c r="L35" s="14">
        <f t="shared" ref="L35" si="71">F35*(1-9%)*(1-5%)</f>
        <v>100.50677</v>
      </c>
      <c r="M35" s="14">
        <f t="shared" ref="M35" si="72">F35*(1-8.5%)*(1-5%)</f>
        <v>101.059005</v>
      </c>
      <c r="N35" s="14">
        <f t="shared" ref="N35" si="73">F35*(1-8%)*(1-5%)</f>
        <v>101.61124000000001</v>
      </c>
      <c r="O35" s="14">
        <f t="shared" ref="O35" si="74">F35*(1-7.5%)*(1-5%)</f>
        <v>102.16347500000001</v>
      </c>
      <c r="P35" s="14">
        <f t="shared" ref="P35" si="75">F35*(1-6.5%)*(1-5%)</f>
        <v>103.267945</v>
      </c>
      <c r="Q35" s="14">
        <f t="shared" ref="Q35" si="76">F35*(1-5.5%)*(1-5%)</f>
        <v>104.372415</v>
      </c>
      <c r="R35" s="20">
        <v>199.9</v>
      </c>
      <c r="S35" s="21" t="s">
        <v>3</v>
      </c>
      <c r="T35" s="19" t="s">
        <v>5</v>
      </c>
      <c r="U35" s="19" t="s">
        <v>10</v>
      </c>
    </row>
    <row r="36" spans="1:21" x14ac:dyDescent="0.25">
      <c r="A36" s="18" t="s">
        <v>36</v>
      </c>
      <c r="B36" s="11" t="s">
        <v>97</v>
      </c>
      <c r="C36" s="12" t="s">
        <v>98</v>
      </c>
      <c r="D36" s="12" t="s">
        <v>99</v>
      </c>
      <c r="E36" s="12" t="s">
        <v>100</v>
      </c>
      <c r="F36" s="13" t="s">
        <v>101</v>
      </c>
      <c r="G36" s="13" t="s">
        <v>102</v>
      </c>
      <c r="H36" s="13" t="s">
        <v>103</v>
      </c>
      <c r="I36" s="13" t="s">
        <v>104</v>
      </c>
      <c r="J36" s="13" t="s">
        <v>105</v>
      </c>
      <c r="K36" s="13" t="s">
        <v>106</v>
      </c>
      <c r="L36" s="13" t="s">
        <v>107</v>
      </c>
      <c r="M36" s="13" t="s">
        <v>108</v>
      </c>
      <c r="N36" s="13" t="s">
        <v>109</v>
      </c>
      <c r="O36" s="13" t="s">
        <v>110</v>
      </c>
      <c r="P36" s="13" t="s">
        <v>111</v>
      </c>
      <c r="Q36" s="13" t="s">
        <v>112</v>
      </c>
      <c r="R36" s="13" t="s">
        <v>113</v>
      </c>
      <c r="S36" s="11" t="s">
        <v>114</v>
      </c>
      <c r="T36" s="11" t="s">
        <v>33</v>
      </c>
      <c r="U36" s="11" t="s">
        <v>115</v>
      </c>
    </row>
    <row r="37" spans="1:21" x14ac:dyDescent="0.25">
      <c r="A37" s="19" t="s">
        <v>1</v>
      </c>
      <c r="B37" s="19">
        <v>33996</v>
      </c>
      <c r="C37" s="19" t="s">
        <v>37</v>
      </c>
      <c r="D37" s="19" t="s">
        <v>0</v>
      </c>
      <c r="E37" s="19" t="s">
        <v>36</v>
      </c>
      <c r="F37" s="20">
        <v>133.69</v>
      </c>
      <c r="G37" s="14">
        <f t="shared" ref="G37:G45" si="77">F37*(1-11.5%)*(1-5%)</f>
        <v>112.3998675</v>
      </c>
      <c r="H37" s="14">
        <f t="shared" ref="H37:H45" si="78">F37*(1-11%)*(1-5%)</f>
        <v>113.03489499999999</v>
      </c>
      <c r="I37" s="14">
        <f t="shared" ref="I37:I45" si="79">F37*(1-10.5%)*(1-5%)</f>
        <v>113.6699225</v>
      </c>
      <c r="J37" s="14">
        <f t="shared" ref="J37:J45" si="80">F37*(1-10%)*(1-5%)</f>
        <v>114.30494999999999</v>
      </c>
      <c r="K37" s="14">
        <f t="shared" ref="K37:K45" si="81">F37*(1-9.5%)*(1-5%)</f>
        <v>114.9399775</v>
      </c>
      <c r="L37" s="14">
        <f t="shared" ref="L37:L45" si="82">F37*(1-9%)*(1-5%)</f>
        <v>115.57500499999999</v>
      </c>
      <c r="M37" s="14">
        <f t="shared" ref="M37:M45" si="83">F37*(1-8.5%)*(1-5%)</f>
        <v>116.2100325</v>
      </c>
      <c r="N37" s="14">
        <f t="shared" ref="N37:N45" si="84">F37*(1-8%)*(1-5%)</f>
        <v>116.84505999999999</v>
      </c>
      <c r="O37" s="14">
        <f t="shared" ref="O37:O45" si="85">F37*(1-7.5%)*(1-5%)</f>
        <v>117.4800875</v>
      </c>
      <c r="P37" s="14">
        <f t="shared" ref="P37:P45" si="86">F37*(1-6.5%)*(1-5%)</f>
        <v>118.7501425</v>
      </c>
      <c r="Q37" s="14">
        <f t="shared" ref="Q37:Q45" si="87">F37*(1-5.5%)*(1-5%)</f>
        <v>120.02019749999998</v>
      </c>
      <c r="R37" s="20">
        <v>229.9</v>
      </c>
      <c r="S37" s="21" t="s">
        <v>3</v>
      </c>
      <c r="T37" s="19" t="s">
        <v>3</v>
      </c>
      <c r="U37" s="19" t="s">
        <v>3</v>
      </c>
    </row>
    <row r="38" spans="1:21" x14ac:dyDescent="0.25">
      <c r="A38" s="19" t="s">
        <v>1</v>
      </c>
      <c r="B38" s="19">
        <v>35817</v>
      </c>
      <c r="C38" s="19" t="s">
        <v>38</v>
      </c>
      <c r="D38" s="19" t="s">
        <v>0</v>
      </c>
      <c r="E38" s="19" t="s">
        <v>36</v>
      </c>
      <c r="F38" s="20">
        <v>156.94</v>
      </c>
      <c r="G38" s="14">
        <f t="shared" si="77"/>
        <v>131.947305</v>
      </c>
      <c r="H38" s="14">
        <f t="shared" si="78"/>
        <v>132.69277</v>
      </c>
      <c r="I38" s="14">
        <f t="shared" si="79"/>
        <v>133.43823499999999</v>
      </c>
      <c r="J38" s="14">
        <f t="shared" si="80"/>
        <v>134.18370000000002</v>
      </c>
      <c r="K38" s="14">
        <f t="shared" si="81"/>
        <v>134.92916499999998</v>
      </c>
      <c r="L38" s="14">
        <f t="shared" si="82"/>
        <v>135.67463000000001</v>
      </c>
      <c r="M38" s="14">
        <f t="shared" si="83"/>
        <v>136.420095</v>
      </c>
      <c r="N38" s="14">
        <f t="shared" si="84"/>
        <v>137.16556</v>
      </c>
      <c r="O38" s="14">
        <f t="shared" si="85"/>
        <v>137.911025</v>
      </c>
      <c r="P38" s="14">
        <f t="shared" si="86"/>
        <v>139.40195499999999</v>
      </c>
      <c r="Q38" s="14">
        <f t="shared" si="87"/>
        <v>140.89288500000001</v>
      </c>
      <c r="R38" s="20">
        <v>269.89999999999998</v>
      </c>
      <c r="S38" s="21" t="s">
        <v>3</v>
      </c>
      <c r="T38" s="19" t="s">
        <v>3</v>
      </c>
      <c r="U38" s="19" t="s">
        <v>3</v>
      </c>
    </row>
    <row r="39" spans="1:21" x14ac:dyDescent="0.25">
      <c r="A39" s="19" t="s">
        <v>1</v>
      </c>
      <c r="B39" s="19">
        <v>35818</v>
      </c>
      <c r="C39" s="19" t="s">
        <v>39</v>
      </c>
      <c r="D39" s="19" t="s">
        <v>0</v>
      </c>
      <c r="E39" s="19" t="s">
        <v>36</v>
      </c>
      <c r="F39" s="20">
        <v>145.32</v>
      </c>
      <c r="G39" s="14">
        <f t="shared" si="77"/>
        <v>122.17778999999997</v>
      </c>
      <c r="H39" s="14">
        <f t="shared" si="78"/>
        <v>122.86806</v>
      </c>
      <c r="I39" s="14">
        <f t="shared" si="79"/>
        <v>123.55832999999998</v>
      </c>
      <c r="J39" s="14">
        <f t="shared" si="80"/>
        <v>124.24860000000001</v>
      </c>
      <c r="K39" s="14">
        <f t="shared" si="81"/>
        <v>124.93886999999999</v>
      </c>
      <c r="L39" s="14">
        <f t="shared" si="82"/>
        <v>125.62913999999999</v>
      </c>
      <c r="M39" s="14">
        <f t="shared" si="83"/>
        <v>126.31941</v>
      </c>
      <c r="N39" s="14">
        <f t="shared" si="84"/>
        <v>127.00967999999999</v>
      </c>
      <c r="O39" s="14">
        <f t="shared" si="85"/>
        <v>127.69994999999999</v>
      </c>
      <c r="P39" s="14">
        <f t="shared" si="86"/>
        <v>129.08049</v>
      </c>
      <c r="Q39" s="14">
        <f t="shared" si="87"/>
        <v>130.46102999999997</v>
      </c>
      <c r="R39" s="20">
        <v>249.9</v>
      </c>
      <c r="S39" s="21" t="s">
        <v>3</v>
      </c>
      <c r="T39" s="19" t="s">
        <v>3</v>
      </c>
      <c r="U39" s="19" t="s">
        <v>3</v>
      </c>
    </row>
    <row r="40" spans="1:21" x14ac:dyDescent="0.25">
      <c r="A40" s="19" t="s">
        <v>1</v>
      </c>
      <c r="B40" s="19">
        <v>35830</v>
      </c>
      <c r="C40" s="19" t="s">
        <v>40</v>
      </c>
      <c r="D40" s="19" t="s">
        <v>0</v>
      </c>
      <c r="E40" s="19" t="s">
        <v>36</v>
      </c>
      <c r="F40" s="20">
        <v>174.38</v>
      </c>
      <c r="G40" s="14">
        <f t="shared" si="77"/>
        <v>146.60998499999999</v>
      </c>
      <c r="H40" s="14">
        <f t="shared" si="78"/>
        <v>147.43828999999997</v>
      </c>
      <c r="I40" s="14">
        <f t="shared" si="79"/>
        <v>148.266595</v>
      </c>
      <c r="J40" s="14">
        <f t="shared" si="80"/>
        <v>149.0949</v>
      </c>
      <c r="K40" s="14">
        <f t="shared" si="81"/>
        <v>149.923205</v>
      </c>
      <c r="L40" s="14">
        <f t="shared" si="82"/>
        <v>150.75151</v>
      </c>
      <c r="M40" s="14">
        <f t="shared" si="83"/>
        <v>151.579815</v>
      </c>
      <c r="N40" s="14">
        <f t="shared" si="84"/>
        <v>152.40812</v>
      </c>
      <c r="O40" s="14">
        <f t="shared" si="85"/>
        <v>153.236425</v>
      </c>
      <c r="P40" s="14">
        <f t="shared" si="86"/>
        <v>154.893035</v>
      </c>
      <c r="Q40" s="14">
        <f t="shared" si="87"/>
        <v>156.54964499999997</v>
      </c>
      <c r="R40" s="20">
        <v>299.89999999999998</v>
      </c>
      <c r="S40" s="21" t="s">
        <v>3</v>
      </c>
      <c r="T40" s="19" t="s">
        <v>3</v>
      </c>
      <c r="U40" s="19" t="s">
        <v>3</v>
      </c>
    </row>
    <row r="41" spans="1:21" x14ac:dyDescent="0.25">
      <c r="A41" s="19" t="s">
        <v>1</v>
      </c>
      <c r="B41" s="19">
        <v>35859</v>
      </c>
      <c r="C41" s="19" t="s">
        <v>41</v>
      </c>
      <c r="D41" s="19" t="s">
        <v>0</v>
      </c>
      <c r="E41" s="19" t="s">
        <v>36</v>
      </c>
      <c r="F41" s="20">
        <v>122.07</v>
      </c>
      <c r="G41" s="14">
        <f t="shared" si="77"/>
        <v>102.63035249999999</v>
      </c>
      <c r="H41" s="14">
        <f t="shared" si="78"/>
        <v>103.21018499999998</v>
      </c>
      <c r="I41" s="14">
        <f t="shared" si="79"/>
        <v>103.7900175</v>
      </c>
      <c r="J41" s="14">
        <f t="shared" si="80"/>
        <v>104.36985</v>
      </c>
      <c r="K41" s="14">
        <f t="shared" si="81"/>
        <v>104.94968249999999</v>
      </c>
      <c r="L41" s="14">
        <f t="shared" si="82"/>
        <v>105.52951499999999</v>
      </c>
      <c r="M41" s="14">
        <f t="shared" si="83"/>
        <v>106.1093475</v>
      </c>
      <c r="N41" s="14">
        <f t="shared" si="84"/>
        <v>106.68917999999999</v>
      </c>
      <c r="O41" s="14">
        <f t="shared" si="85"/>
        <v>107.26901249999999</v>
      </c>
      <c r="P41" s="14">
        <f t="shared" si="86"/>
        <v>108.42867750000001</v>
      </c>
      <c r="Q41" s="14">
        <f t="shared" si="87"/>
        <v>109.58834249999998</v>
      </c>
      <c r="R41" s="20">
        <v>209.9</v>
      </c>
      <c r="S41" s="21" t="s">
        <v>3</v>
      </c>
      <c r="T41" s="19" t="s">
        <v>3</v>
      </c>
      <c r="U41" s="19" t="s">
        <v>3</v>
      </c>
    </row>
    <row r="42" spans="1:21" x14ac:dyDescent="0.25">
      <c r="A42" s="19" t="s">
        <v>1</v>
      </c>
      <c r="B42" s="19">
        <v>35875</v>
      </c>
      <c r="C42" s="19" t="s">
        <v>42</v>
      </c>
      <c r="D42" s="19" t="s">
        <v>0</v>
      </c>
      <c r="E42" s="19" t="s">
        <v>36</v>
      </c>
      <c r="F42" s="20">
        <v>133.69</v>
      </c>
      <c r="G42" s="14">
        <f t="shared" si="77"/>
        <v>112.3998675</v>
      </c>
      <c r="H42" s="14">
        <f t="shared" si="78"/>
        <v>113.03489499999999</v>
      </c>
      <c r="I42" s="14">
        <f t="shared" si="79"/>
        <v>113.6699225</v>
      </c>
      <c r="J42" s="14">
        <f t="shared" si="80"/>
        <v>114.30494999999999</v>
      </c>
      <c r="K42" s="14">
        <f t="shared" si="81"/>
        <v>114.9399775</v>
      </c>
      <c r="L42" s="14">
        <f t="shared" si="82"/>
        <v>115.57500499999999</v>
      </c>
      <c r="M42" s="14">
        <f t="shared" si="83"/>
        <v>116.2100325</v>
      </c>
      <c r="N42" s="14">
        <f t="shared" si="84"/>
        <v>116.84505999999999</v>
      </c>
      <c r="O42" s="14">
        <f t="shared" si="85"/>
        <v>117.4800875</v>
      </c>
      <c r="P42" s="14">
        <f t="shared" si="86"/>
        <v>118.7501425</v>
      </c>
      <c r="Q42" s="14">
        <f t="shared" si="87"/>
        <v>120.02019749999998</v>
      </c>
      <c r="R42" s="20">
        <v>229.9</v>
      </c>
      <c r="S42" s="21" t="s">
        <v>3</v>
      </c>
      <c r="T42" s="19" t="s">
        <v>3</v>
      </c>
      <c r="U42" s="19" t="s">
        <v>3</v>
      </c>
    </row>
    <row r="43" spans="1:21" x14ac:dyDescent="0.25">
      <c r="A43" s="19" t="s">
        <v>1</v>
      </c>
      <c r="B43" s="19">
        <v>35888</v>
      </c>
      <c r="C43" s="19" t="s">
        <v>43</v>
      </c>
      <c r="D43" s="19" t="s">
        <v>0</v>
      </c>
      <c r="E43" s="19" t="s">
        <v>36</v>
      </c>
      <c r="F43" s="20">
        <v>122.07</v>
      </c>
      <c r="G43" s="14">
        <f t="shared" si="77"/>
        <v>102.63035249999999</v>
      </c>
      <c r="H43" s="14">
        <f t="shared" si="78"/>
        <v>103.21018499999998</v>
      </c>
      <c r="I43" s="14">
        <f t="shared" si="79"/>
        <v>103.7900175</v>
      </c>
      <c r="J43" s="14">
        <f t="shared" si="80"/>
        <v>104.36985</v>
      </c>
      <c r="K43" s="14">
        <f t="shared" si="81"/>
        <v>104.94968249999999</v>
      </c>
      <c r="L43" s="14">
        <f t="shared" si="82"/>
        <v>105.52951499999999</v>
      </c>
      <c r="M43" s="14">
        <f t="shared" si="83"/>
        <v>106.1093475</v>
      </c>
      <c r="N43" s="14">
        <f t="shared" si="84"/>
        <v>106.68917999999999</v>
      </c>
      <c r="O43" s="14">
        <f t="shared" si="85"/>
        <v>107.26901249999999</v>
      </c>
      <c r="P43" s="14">
        <f t="shared" si="86"/>
        <v>108.42867750000001</v>
      </c>
      <c r="Q43" s="14">
        <f t="shared" si="87"/>
        <v>109.58834249999998</v>
      </c>
      <c r="R43" s="20">
        <v>209.9</v>
      </c>
      <c r="S43" s="21" t="s">
        <v>3</v>
      </c>
      <c r="T43" s="19" t="s">
        <v>5</v>
      </c>
      <c r="U43" s="19" t="s">
        <v>3</v>
      </c>
    </row>
    <row r="44" spans="1:21" x14ac:dyDescent="0.25">
      <c r="A44" s="19" t="s">
        <v>1</v>
      </c>
      <c r="B44" s="19">
        <v>35939</v>
      </c>
      <c r="C44" s="19" t="s">
        <v>44</v>
      </c>
      <c r="D44" s="19" t="s">
        <v>0</v>
      </c>
      <c r="E44" s="19" t="s">
        <v>36</v>
      </c>
      <c r="F44" s="20">
        <v>156.94</v>
      </c>
      <c r="G44" s="14">
        <f t="shared" si="77"/>
        <v>131.947305</v>
      </c>
      <c r="H44" s="14">
        <f t="shared" si="78"/>
        <v>132.69277</v>
      </c>
      <c r="I44" s="14">
        <f t="shared" si="79"/>
        <v>133.43823499999999</v>
      </c>
      <c r="J44" s="14">
        <f t="shared" si="80"/>
        <v>134.18370000000002</v>
      </c>
      <c r="K44" s="14">
        <f t="shared" si="81"/>
        <v>134.92916499999998</v>
      </c>
      <c r="L44" s="14">
        <f t="shared" si="82"/>
        <v>135.67463000000001</v>
      </c>
      <c r="M44" s="14">
        <f t="shared" si="83"/>
        <v>136.420095</v>
      </c>
      <c r="N44" s="14">
        <f t="shared" si="84"/>
        <v>137.16556</v>
      </c>
      <c r="O44" s="14">
        <f t="shared" si="85"/>
        <v>137.911025</v>
      </c>
      <c r="P44" s="14">
        <f t="shared" si="86"/>
        <v>139.40195499999999</v>
      </c>
      <c r="Q44" s="14">
        <f t="shared" si="87"/>
        <v>140.89288500000001</v>
      </c>
      <c r="R44" s="20">
        <v>269.89999999999998</v>
      </c>
      <c r="S44" s="21" t="s">
        <v>3</v>
      </c>
      <c r="T44" s="19" t="s">
        <v>3</v>
      </c>
      <c r="U44" s="19" t="s">
        <v>3</v>
      </c>
    </row>
    <row r="45" spans="1:21" x14ac:dyDescent="0.25">
      <c r="A45" s="19" t="s">
        <v>1</v>
      </c>
      <c r="B45" s="19">
        <v>35995</v>
      </c>
      <c r="C45" s="19" t="s">
        <v>45</v>
      </c>
      <c r="D45" s="19" t="s">
        <v>0</v>
      </c>
      <c r="E45" s="19" t="s">
        <v>36</v>
      </c>
      <c r="F45" s="20">
        <v>162.76</v>
      </c>
      <c r="G45" s="14">
        <f t="shared" si="77"/>
        <v>136.84046999999998</v>
      </c>
      <c r="H45" s="14">
        <f t="shared" si="78"/>
        <v>137.61358000000001</v>
      </c>
      <c r="I45" s="14">
        <f t="shared" si="79"/>
        <v>138.38668999999999</v>
      </c>
      <c r="J45" s="14">
        <f t="shared" si="80"/>
        <v>139.15979999999999</v>
      </c>
      <c r="K45" s="14">
        <f t="shared" si="81"/>
        <v>139.93290999999999</v>
      </c>
      <c r="L45" s="14">
        <f t="shared" si="82"/>
        <v>140.70602</v>
      </c>
      <c r="M45" s="14">
        <f t="shared" si="83"/>
        <v>141.47913</v>
      </c>
      <c r="N45" s="14">
        <f t="shared" si="84"/>
        <v>142.25224</v>
      </c>
      <c r="O45" s="14">
        <f t="shared" si="85"/>
        <v>143.02535</v>
      </c>
      <c r="P45" s="14">
        <f t="shared" si="86"/>
        <v>144.57156999999998</v>
      </c>
      <c r="Q45" s="14">
        <f t="shared" si="87"/>
        <v>146.11778999999996</v>
      </c>
      <c r="R45" s="20">
        <v>279.89999999999998</v>
      </c>
      <c r="S45" s="21" t="s">
        <v>3</v>
      </c>
      <c r="T45" s="19" t="s">
        <v>3</v>
      </c>
      <c r="U45" s="19" t="s">
        <v>3</v>
      </c>
    </row>
    <row r="46" spans="1:21" x14ac:dyDescent="0.25">
      <c r="A46" s="18" t="s">
        <v>46</v>
      </c>
      <c r="B46" s="11" t="s">
        <v>97</v>
      </c>
      <c r="C46" s="12" t="s">
        <v>98</v>
      </c>
      <c r="D46" s="12" t="s">
        <v>99</v>
      </c>
      <c r="E46" s="12" t="s">
        <v>100</v>
      </c>
      <c r="F46" s="13" t="s">
        <v>101</v>
      </c>
      <c r="G46" s="13" t="s">
        <v>102</v>
      </c>
      <c r="H46" s="13" t="s">
        <v>103</v>
      </c>
      <c r="I46" s="13" t="s">
        <v>104</v>
      </c>
      <c r="J46" s="13" t="s">
        <v>105</v>
      </c>
      <c r="K46" s="13" t="s">
        <v>106</v>
      </c>
      <c r="L46" s="13" t="s">
        <v>107</v>
      </c>
      <c r="M46" s="13" t="s">
        <v>108</v>
      </c>
      <c r="N46" s="13" t="s">
        <v>109</v>
      </c>
      <c r="O46" s="13" t="s">
        <v>110</v>
      </c>
      <c r="P46" s="13" t="s">
        <v>111</v>
      </c>
      <c r="Q46" s="13" t="s">
        <v>112</v>
      </c>
      <c r="R46" s="13" t="s">
        <v>113</v>
      </c>
      <c r="S46" s="11" t="s">
        <v>114</v>
      </c>
      <c r="T46" s="11" t="s">
        <v>33</v>
      </c>
      <c r="U46" s="11" t="s">
        <v>115</v>
      </c>
    </row>
    <row r="47" spans="1:21" x14ac:dyDescent="0.25">
      <c r="A47" s="19" t="s">
        <v>1</v>
      </c>
      <c r="B47" s="19">
        <v>35801</v>
      </c>
      <c r="C47" s="19" t="s">
        <v>47</v>
      </c>
      <c r="D47" s="19" t="s">
        <v>0</v>
      </c>
      <c r="E47" s="19" t="s">
        <v>46</v>
      </c>
      <c r="F47" s="20">
        <v>203.45</v>
      </c>
      <c r="G47" s="14">
        <f t="shared" ref="G47" si="88">F47*(1-11.5%)*(1-5%)</f>
        <v>171.05058749999998</v>
      </c>
      <c r="H47" s="14">
        <f t="shared" ref="H47" si="89">F47*(1-11%)*(1-5%)</f>
        <v>172.01697499999997</v>
      </c>
      <c r="I47" s="14">
        <f t="shared" ref="I47" si="90">F47*(1-10.5%)*(1-5%)</f>
        <v>172.9833625</v>
      </c>
      <c r="J47" s="14">
        <f t="shared" ref="J47" si="91">F47*(1-10%)*(1-5%)</f>
        <v>173.94974999999999</v>
      </c>
      <c r="K47" s="14">
        <f t="shared" ref="K47" si="92">F47*(1-9.5%)*(1-5%)</f>
        <v>174.91613749999999</v>
      </c>
      <c r="L47" s="14">
        <f t="shared" ref="L47" si="93">F47*(1-9%)*(1-5%)</f>
        <v>175.88252499999999</v>
      </c>
      <c r="M47" s="14">
        <f t="shared" ref="M47" si="94">F47*(1-8.5%)*(1-5%)</f>
        <v>176.84891249999998</v>
      </c>
      <c r="N47" s="14">
        <f t="shared" ref="N47" si="95">F47*(1-8%)*(1-5%)</f>
        <v>177.81530000000001</v>
      </c>
      <c r="O47" s="14">
        <f t="shared" ref="O47" si="96">F47*(1-7.5%)*(1-5%)</f>
        <v>178.78168749999998</v>
      </c>
      <c r="P47" s="14">
        <f t="shared" ref="P47" si="97">F47*(1-6.5%)*(1-5%)</f>
        <v>180.7144625</v>
      </c>
      <c r="Q47" s="14">
        <f t="shared" ref="Q47" si="98">F47*(1-5.5%)*(1-5%)</f>
        <v>182.64723749999999</v>
      </c>
      <c r="R47" s="20">
        <v>349.9</v>
      </c>
      <c r="S47" s="21" t="s">
        <v>3</v>
      </c>
      <c r="T47" s="19" t="s">
        <v>3</v>
      </c>
      <c r="U47" s="19" t="s">
        <v>3</v>
      </c>
    </row>
    <row r="48" spans="1:21" x14ac:dyDescent="0.25">
      <c r="A48" s="18" t="s">
        <v>48</v>
      </c>
      <c r="B48" s="11" t="s">
        <v>97</v>
      </c>
      <c r="C48" s="12" t="s">
        <v>98</v>
      </c>
      <c r="D48" s="12" t="s">
        <v>99</v>
      </c>
      <c r="E48" s="12" t="s">
        <v>100</v>
      </c>
      <c r="F48" s="13" t="s">
        <v>101</v>
      </c>
      <c r="G48" s="13" t="s">
        <v>102</v>
      </c>
      <c r="H48" s="13" t="s">
        <v>103</v>
      </c>
      <c r="I48" s="13" t="s">
        <v>104</v>
      </c>
      <c r="J48" s="13" t="s">
        <v>105</v>
      </c>
      <c r="K48" s="13" t="s">
        <v>106</v>
      </c>
      <c r="L48" s="13" t="s">
        <v>107</v>
      </c>
      <c r="M48" s="13" t="s">
        <v>108</v>
      </c>
      <c r="N48" s="13" t="s">
        <v>109</v>
      </c>
      <c r="O48" s="13" t="s">
        <v>110</v>
      </c>
      <c r="P48" s="13" t="s">
        <v>111</v>
      </c>
      <c r="Q48" s="13" t="s">
        <v>112</v>
      </c>
      <c r="R48" s="13" t="s">
        <v>113</v>
      </c>
      <c r="S48" s="11" t="s">
        <v>114</v>
      </c>
      <c r="T48" s="11" t="s">
        <v>33</v>
      </c>
      <c r="U48" s="11" t="s">
        <v>115</v>
      </c>
    </row>
    <row r="49" spans="1:21" x14ac:dyDescent="0.25">
      <c r="A49" s="19"/>
      <c r="B49" s="19">
        <v>31909</v>
      </c>
      <c r="C49" s="19" t="s">
        <v>123</v>
      </c>
      <c r="D49" s="19" t="s">
        <v>0</v>
      </c>
      <c r="E49" s="19" t="s">
        <v>48</v>
      </c>
      <c r="F49" s="20">
        <v>98.82</v>
      </c>
      <c r="G49" s="14">
        <f t="shared" ref="G49" si="99">F49*(1-11.5%)*(1-5%)</f>
        <v>83.082914999999986</v>
      </c>
      <c r="H49" s="14">
        <f t="shared" ref="H49" si="100">F49*(1-11%)*(1-5%)</f>
        <v>83.552309999999991</v>
      </c>
      <c r="I49" s="14">
        <f t="shared" ref="I49" si="101">F49*(1-10.5%)*(1-5%)</f>
        <v>84.021704999999997</v>
      </c>
      <c r="J49" s="14">
        <f t="shared" ref="J49" si="102">F49*(1-10%)*(1-5%)</f>
        <v>84.491100000000003</v>
      </c>
      <c r="K49" s="14">
        <f t="shared" ref="K49" si="103">F49*(1-9.5%)*(1-5%)</f>
        <v>84.960494999999995</v>
      </c>
      <c r="L49" s="14">
        <f t="shared" ref="L49" si="104">F49*(1-9%)*(1-5%)</f>
        <v>85.429889999999986</v>
      </c>
      <c r="M49" s="14">
        <f t="shared" ref="M49" si="105">F49*(1-8.5%)*(1-5%)</f>
        <v>85.899284999999992</v>
      </c>
      <c r="N49" s="14">
        <f t="shared" ref="N49" si="106">F49*(1-8%)*(1-5%)</f>
        <v>86.368679999999998</v>
      </c>
      <c r="O49" s="14">
        <f t="shared" ref="O49" si="107">F49*(1-7.5%)*(1-5%)</f>
        <v>86.838075000000003</v>
      </c>
      <c r="P49" s="14">
        <f t="shared" ref="P49" si="108">F49*(1-6.5%)*(1-5%)</f>
        <v>87.776864999999987</v>
      </c>
      <c r="Q49" s="14">
        <f t="shared" ref="Q49" si="109">F49*(1-5.5%)*(1-5%)</f>
        <v>88.715654999999984</v>
      </c>
      <c r="R49" s="20">
        <v>169.9</v>
      </c>
      <c r="S49" s="22" t="s">
        <v>3</v>
      </c>
      <c r="T49" s="19" t="s">
        <v>3</v>
      </c>
      <c r="U49" s="19" t="s">
        <v>10</v>
      </c>
    </row>
    <row r="50" spans="1:21" x14ac:dyDescent="0.25">
      <c r="A50" s="19"/>
      <c r="B50" s="19">
        <v>32408</v>
      </c>
      <c r="C50" s="19" t="s">
        <v>120</v>
      </c>
      <c r="D50" s="19" t="s">
        <v>0</v>
      </c>
      <c r="E50" s="19" t="s">
        <v>48</v>
      </c>
      <c r="F50" s="20">
        <v>87.19</v>
      </c>
      <c r="G50" s="14">
        <f t="shared" ref="G50" si="110">F50*(1-11.5%)*(1-5%)</f>
        <v>73.304992499999997</v>
      </c>
      <c r="H50" s="14">
        <f t="shared" ref="H50" si="111">F50*(1-11%)*(1-5%)</f>
        <v>73.719144999999983</v>
      </c>
      <c r="I50" s="14">
        <f t="shared" ref="I50" si="112">F50*(1-10.5%)*(1-5%)</f>
        <v>74.133297499999998</v>
      </c>
      <c r="J50" s="14">
        <f t="shared" ref="J50" si="113">F50*(1-10%)*(1-5%)</f>
        <v>74.547449999999998</v>
      </c>
      <c r="K50" s="14">
        <f t="shared" ref="K50" si="114">F50*(1-9.5%)*(1-5%)</f>
        <v>74.961602499999998</v>
      </c>
      <c r="L50" s="14">
        <f t="shared" ref="L50" si="115">F50*(1-9%)*(1-5%)</f>
        <v>75.375754999999998</v>
      </c>
      <c r="M50" s="14">
        <f t="shared" ref="M50" si="116">F50*(1-8.5%)*(1-5%)</f>
        <v>75.789907499999998</v>
      </c>
      <c r="N50" s="14">
        <f t="shared" ref="N50" si="117">F50*(1-8%)*(1-5%)</f>
        <v>76.204059999999998</v>
      </c>
      <c r="O50" s="14">
        <f t="shared" ref="O50" si="118">F50*(1-7.5%)*(1-5%)</f>
        <v>76.618212499999998</v>
      </c>
      <c r="P50" s="14">
        <f t="shared" ref="P50" si="119">F50*(1-6.5%)*(1-5%)</f>
        <v>77.446517499999999</v>
      </c>
      <c r="Q50" s="14">
        <f t="shared" ref="Q50" si="120">F50*(1-5.5%)*(1-5%)</f>
        <v>78.274822499999985</v>
      </c>
      <c r="R50" s="20">
        <v>149.9</v>
      </c>
      <c r="S50" s="22" t="s">
        <v>3</v>
      </c>
      <c r="T50" s="19" t="s">
        <v>3</v>
      </c>
      <c r="U50" s="19" t="s">
        <v>10</v>
      </c>
    </row>
    <row r="51" spans="1:21" x14ac:dyDescent="0.25">
      <c r="A51" s="19"/>
      <c r="B51" s="19">
        <v>33520</v>
      </c>
      <c r="C51" s="19" t="s">
        <v>49</v>
      </c>
      <c r="D51" s="19" t="s">
        <v>0</v>
      </c>
      <c r="E51" s="19" t="s">
        <v>48</v>
      </c>
      <c r="F51" s="20">
        <v>93</v>
      </c>
      <c r="G51" s="14">
        <f t="shared" ref="G51:G53" si="121">F51*(1-11.5%)*(1-5%)</f>
        <v>78.189750000000004</v>
      </c>
      <c r="H51" s="14">
        <f t="shared" ref="H51:H53" si="122">F51*(1-11%)*(1-5%)</f>
        <v>78.631499999999988</v>
      </c>
      <c r="I51" s="14">
        <f t="shared" ref="I51:I53" si="123">F51*(1-10.5%)*(1-5%)</f>
        <v>79.073250000000002</v>
      </c>
      <c r="J51" s="14">
        <f t="shared" ref="J51:J53" si="124">F51*(1-10%)*(1-5%)</f>
        <v>79.515000000000001</v>
      </c>
      <c r="K51" s="14">
        <f t="shared" ref="K51:K53" si="125">F51*(1-9.5%)*(1-5%)</f>
        <v>79.95675</v>
      </c>
      <c r="L51" s="14">
        <f t="shared" ref="L51:L53" si="126">F51*(1-9%)*(1-5%)</f>
        <v>80.398499999999999</v>
      </c>
      <c r="M51" s="14">
        <f t="shared" ref="M51:M53" si="127">F51*(1-8.5%)*(1-5%)</f>
        <v>80.840249999999997</v>
      </c>
      <c r="N51" s="14">
        <f t="shared" ref="N51:N53" si="128">F51*(1-8%)*(1-5%)</f>
        <v>81.281999999999996</v>
      </c>
      <c r="O51" s="14">
        <f t="shared" ref="O51:O53" si="129">F51*(1-7.5%)*(1-5%)</f>
        <v>81.723749999999995</v>
      </c>
      <c r="P51" s="14">
        <f t="shared" ref="P51:P53" si="130">F51*(1-6.5%)*(1-5%)</f>
        <v>82.607249999999993</v>
      </c>
      <c r="Q51" s="14">
        <f t="shared" ref="Q51:Q53" si="131">F51*(1-5.5%)*(1-5%)</f>
        <v>83.490749999999991</v>
      </c>
      <c r="R51" s="20">
        <v>159.9</v>
      </c>
      <c r="S51" s="21" t="s">
        <v>3</v>
      </c>
      <c r="T51" s="19" t="s">
        <v>3</v>
      </c>
      <c r="U51" s="19" t="s">
        <v>10</v>
      </c>
    </row>
    <row r="52" spans="1:21" x14ac:dyDescent="0.25">
      <c r="A52" s="19" t="s">
        <v>1</v>
      </c>
      <c r="B52" s="19">
        <v>35800</v>
      </c>
      <c r="C52" s="19" t="s">
        <v>50</v>
      </c>
      <c r="D52" s="19" t="s">
        <v>0</v>
      </c>
      <c r="E52" s="19" t="s">
        <v>48</v>
      </c>
      <c r="F52" s="20">
        <v>93</v>
      </c>
      <c r="G52" s="14">
        <f t="shared" si="121"/>
        <v>78.189750000000004</v>
      </c>
      <c r="H52" s="14">
        <f t="shared" si="122"/>
        <v>78.631499999999988</v>
      </c>
      <c r="I52" s="14">
        <f t="shared" si="123"/>
        <v>79.073250000000002</v>
      </c>
      <c r="J52" s="14">
        <f t="shared" si="124"/>
        <v>79.515000000000001</v>
      </c>
      <c r="K52" s="14">
        <f t="shared" si="125"/>
        <v>79.95675</v>
      </c>
      <c r="L52" s="14">
        <f t="shared" si="126"/>
        <v>80.398499999999999</v>
      </c>
      <c r="M52" s="14">
        <f t="shared" si="127"/>
        <v>80.840249999999997</v>
      </c>
      <c r="N52" s="14">
        <f t="shared" si="128"/>
        <v>81.281999999999996</v>
      </c>
      <c r="O52" s="14">
        <f t="shared" si="129"/>
        <v>81.723749999999995</v>
      </c>
      <c r="P52" s="14">
        <f t="shared" si="130"/>
        <v>82.607249999999993</v>
      </c>
      <c r="Q52" s="14">
        <f t="shared" si="131"/>
        <v>83.490749999999991</v>
      </c>
      <c r="R52" s="20">
        <v>159.9</v>
      </c>
      <c r="S52" s="21" t="s">
        <v>3</v>
      </c>
      <c r="T52" s="19" t="s">
        <v>3</v>
      </c>
      <c r="U52" s="19" t="s">
        <v>3</v>
      </c>
    </row>
    <row r="53" spans="1:21" x14ac:dyDescent="0.25">
      <c r="A53" s="19" t="s">
        <v>1</v>
      </c>
      <c r="B53" s="19">
        <v>35871</v>
      </c>
      <c r="C53" s="19" t="s">
        <v>51</v>
      </c>
      <c r="D53" s="19" t="s">
        <v>0</v>
      </c>
      <c r="E53" s="19" t="s">
        <v>48</v>
      </c>
      <c r="F53" s="20">
        <v>87.19</v>
      </c>
      <c r="G53" s="14">
        <f t="shared" si="121"/>
        <v>73.304992499999997</v>
      </c>
      <c r="H53" s="14">
        <f t="shared" si="122"/>
        <v>73.719144999999983</v>
      </c>
      <c r="I53" s="14">
        <f t="shared" si="123"/>
        <v>74.133297499999998</v>
      </c>
      <c r="J53" s="14">
        <f t="shared" si="124"/>
        <v>74.547449999999998</v>
      </c>
      <c r="K53" s="14">
        <f t="shared" si="125"/>
        <v>74.961602499999998</v>
      </c>
      <c r="L53" s="14">
        <f t="shared" si="126"/>
        <v>75.375754999999998</v>
      </c>
      <c r="M53" s="14">
        <f t="shared" si="127"/>
        <v>75.789907499999998</v>
      </c>
      <c r="N53" s="14">
        <f t="shared" si="128"/>
        <v>76.204059999999998</v>
      </c>
      <c r="O53" s="14">
        <f t="shared" si="129"/>
        <v>76.618212499999998</v>
      </c>
      <c r="P53" s="14">
        <f t="shared" si="130"/>
        <v>77.446517499999999</v>
      </c>
      <c r="Q53" s="14">
        <f t="shared" si="131"/>
        <v>78.274822499999985</v>
      </c>
      <c r="R53" s="20">
        <v>149.9</v>
      </c>
      <c r="S53" s="21" t="s">
        <v>3</v>
      </c>
      <c r="T53" s="19" t="s">
        <v>3</v>
      </c>
      <c r="U53" s="19" t="s">
        <v>3</v>
      </c>
    </row>
    <row r="54" spans="1:21" x14ac:dyDescent="0.25">
      <c r="A54" s="18" t="s">
        <v>72</v>
      </c>
      <c r="B54" s="11" t="s">
        <v>97</v>
      </c>
      <c r="C54" s="12" t="s">
        <v>98</v>
      </c>
      <c r="D54" s="12" t="s">
        <v>99</v>
      </c>
      <c r="E54" s="12" t="s">
        <v>100</v>
      </c>
      <c r="F54" s="13" t="s">
        <v>101</v>
      </c>
      <c r="G54" s="13" t="s">
        <v>102</v>
      </c>
      <c r="H54" s="13" t="s">
        <v>103</v>
      </c>
      <c r="I54" s="13" t="s">
        <v>104</v>
      </c>
      <c r="J54" s="13" t="s">
        <v>105</v>
      </c>
      <c r="K54" s="13" t="s">
        <v>106</v>
      </c>
      <c r="L54" s="13" t="s">
        <v>107</v>
      </c>
      <c r="M54" s="13" t="s">
        <v>108</v>
      </c>
      <c r="N54" s="13" t="s">
        <v>109</v>
      </c>
      <c r="O54" s="13" t="s">
        <v>110</v>
      </c>
      <c r="P54" s="13" t="s">
        <v>111</v>
      </c>
      <c r="Q54" s="13" t="s">
        <v>112</v>
      </c>
      <c r="R54" s="13" t="s">
        <v>113</v>
      </c>
      <c r="S54" s="11" t="s">
        <v>114</v>
      </c>
      <c r="T54" s="11" t="s">
        <v>33</v>
      </c>
      <c r="U54" s="11" t="s">
        <v>115</v>
      </c>
    </row>
    <row r="55" spans="1:21" x14ac:dyDescent="0.25">
      <c r="A55" s="19"/>
      <c r="B55" s="19">
        <v>32938</v>
      </c>
      <c r="C55" s="19" t="s">
        <v>116</v>
      </c>
      <c r="D55" s="19" t="s">
        <v>0</v>
      </c>
      <c r="E55" s="19" t="s">
        <v>72</v>
      </c>
      <c r="F55" s="20">
        <v>69.75</v>
      </c>
      <c r="G55" s="14">
        <f t="shared" ref="G55" si="132">F55*(1-11.5%)*(1-5%)</f>
        <v>58.642312499999996</v>
      </c>
      <c r="H55" s="14">
        <f t="shared" ref="H55" si="133">F55*(1-11%)*(1-5%)</f>
        <v>58.973624999999998</v>
      </c>
      <c r="I55" s="14">
        <f t="shared" ref="I55" si="134">F55*(1-10.5%)*(1-5%)</f>
        <v>59.304937500000001</v>
      </c>
      <c r="J55" s="14">
        <f t="shared" ref="J55" si="135">F55*(1-10%)*(1-5%)</f>
        <v>59.636249999999997</v>
      </c>
      <c r="K55" s="14">
        <f t="shared" ref="K55" si="136">F55*(1-9.5%)*(1-5%)</f>
        <v>59.9675625</v>
      </c>
      <c r="L55" s="14">
        <f t="shared" ref="L55" si="137">F55*(1-9%)*(1-5%)</f>
        <v>60.298875000000002</v>
      </c>
      <c r="M55" s="14">
        <f t="shared" ref="M55" si="138">F55*(1-8.5%)*(1-5%)</f>
        <v>60.630187499999998</v>
      </c>
      <c r="N55" s="14">
        <f t="shared" ref="N55" si="139">F55*(1-8%)*(1-5%)</f>
        <v>60.961500000000001</v>
      </c>
      <c r="O55" s="14">
        <f t="shared" ref="O55" si="140">F55*(1-7.5%)*(1-5%)</f>
        <v>61.292812499999997</v>
      </c>
      <c r="P55" s="14">
        <f t="shared" ref="P55" si="141">F55*(1-6.5%)*(1-5%)</f>
        <v>61.955437500000002</v>
      </c>
      <c r="Q55" s="14">
        <f t="shared" ref="Q55" si="142">F55*(1-5.5%)*(1-5%)</f>
        <v>62.618062499999994</v>
      </c>
      <c r="R55" s="20">
        <v>119.9</v>
      </c>
      <c r="S55" s="21" t="s">
        <v>3</v>
      </c>
      <c r="T55" s="19" t="s">
        <v>3</v>
      </c>
      <c r="U55" s="19" t="s">
        <v>3</v>
      </c>
    </row>
    <row r="56" spans="1:21" x14ac:dyDescent="0.25">
      <c r="A56" s="18" t="s">
        <v>52</v>
      </c>
      <c r="B56" s="11" t="s">
        <v>97</v>
      </c>
      <c r="C56" s="12" t="s">
        <v>98</v>
      </c>
      <c r="D56" s="12" t="s">
        <v>99</v>
      </c>
      <c r="E56" s="12" t="s">
        <v>100</v>
      </c>
      <c r="F56" s="13" t="s">
        <v>101</v>
      </c>
      <c r="G56" s="13" t="s">
        <v>102</v>
      </c>
      <c r="H56" s="13" t="s">
        <v>103</v>
      </c>
      <c r="I56" s="13" t="s">
        <v>104</v>
      </c>
      <c r="J56" s="13" t="s">
        <v>105</v>
      </c>
      <c r="K56" s="13" t="s">
        <v>106</v>
      </c>
      <c r="L56" s="13" t="s">
        <v>107</v>
      </c>
      <c r="M56" s="13" t="s">
        <v>108</v>
      </c>
      <c r="N56" s="13" t="s">
        <v>109</v>
      </c>
      <c r="O56" s="13" t="s">
        <v>110</v>
      </c>
      <c r="P56" s="13" t="s">
        <v>111</v>
      </c>
      <c r="Q56" s="13" t="s">
        <v>112</v>
      </c>
      <c r="R56" s="13" t="s">
        <v>113</v>
      </c>
      <c r="S56" s="11" t="s">
        <v>114</v>
      </c>
      <c r="T56" s="11" t="s">
        <v>33</v>
      </c>
      <c r="U56" s="11" t="s">
        <v>115</v>
      </c>
    </row>
    <row r="57" spans="1:21" x14ac:dyDescent="0.25">
      <c r="A57" s="19" t="s">
        <v>1</v>
      </c>
      <c r="B57" s="19">
        <v>35793</v>
      </c>
      <c r="C57" s="19" t="s">
        <v>53</v>
      </c>
      <c r="D57" s="19" t="s">
        <v>0</v>
      </c>
      <c r="E57" s="19" t="s">
        <v>52</v>
      </c>
      <c r="F57" s="20">
        <v>110.44</v>
      </c>
      <c r="G57" s="14">
        <f t="shared" ref="G57:G59" si="143">F57*(1-11.5%)*(1-5%)</f>
        <v>92.852429999999998</v>
      </c>
      <c r="H57" s="14">
        <f t="shared" ref="H57:H59" si="144">F57*(1-11%)*(1-5%)</f>
        <v>93.377020000000002</v>
      </c>
      <c r="I57" s="14">
        <f t="shared" ref="I57:I59" si="145">F57*(1-10.5%)*(1-5%)</f>
        <v>93.901609999999991</v>
      </c>
      <c r="J57" s="14">
        <f t="shared" ref="J57:J59" si="146">F57*(1-10%)*(1-5%)</f>
        <v>94.426199999999994</v>
      </c>
      <c r="K57" s="14">
        <f t="shared" ref="K57:K59" si="147">F57*(1-9.5%)*(1-5%)</f>
        <v>94.950789999999998</v>
      </c>
      <c r="L57" s="14">
        <f t="shared" ref="L57:L59" si="148">F57*(1-9%)*(1-5%)</f>
        <v>95.475380000000001</v>
      </c>
      <c r="M57" s="14">
        <f t="shared" ref="M57:M59" si="149">F57*(1-8.5%)*(1-5%)</f>
        <v>95.99996999999999</v>
      </c>
      <c r="N57" s="14">
        <f t="shared" ref="N57:N59" si="150">F57*(1-8%)*(1-5%)</f>
        <v>96.524559999999994</v>
      </c>
      <c r="O57" s="14">
        <f t="shared" ref="O57:O59" si="151">F57*(1-7.5%)*(1-5%)</f>
        <v>97.049149999999997</v>
      </c>
      <c r="P57" s="14">
        <f t="shared" ref="P57:P59" si="152">F57*(1-6.5%)*(1-5%)</f>
        <v>98.098330000000004</v>
      </c>
      <c r="Q57" s="14">
        <f t="shared" ref="Q57:Q59" si="153">F57*(1-5.5%)*(1-5%)</f>
        <v>99.147509999999983</v>
      </c>
      <c r="R57" s="20">
        <v>189.9</v>
      </c>
      <c r="S57" s="21" t="s">
        <v>3</v>
      </c>
      <c r="T57" s="19" t="s">
        <v>3</v>
      </c>
      <c r="U57" s="19" t="s">
        <v>3</v>
      </c>
    </row>
    <row r="58" spans="1:21" x14ac:dyDescent="0.25">
      <c r="A58" s="19" t="s">
        <v>1</v>
      </c>
      <c r="B58" s="19">
        <v>35837</v>
      </c>
      <c r="C58" s="19" t="s">
        <v>54</v>
      </c>
      <c r="D58" s="19" t="s">
        <v>0</v>
      </c>
      <c r="E58" s="19" t="s">
        <v>52</v>
      </c>
      <c r="F58" s="20">
        <v>156.94</v>
      </c>
      <c r="G58" s="14">
        <f t="shared" si="143"/>
        <v>131.947305</v>
      </c>
      <c r="H58" s="14">
        <f t="shared" si="144"/>
        <v>132.69277</v>
      </c>
      <c r="I58" s="14">
        <f t="shared" si="145"/>
        <v>133.43823499999999</v>
      </c>
      <c r="J58" s="14">
        <f t="shared" si="146"/>
        <v>134.18370000000002</v>
      </c>
      <c r="K58" s="14">
        <f t="shared" si="147"/>
        <v>134.92916499999998</v>
      </c>
      <c r="L58" s="14">
        <f t="shared" si="148"/>
        <v>135.67463000000001</v>
      </c>
      <c r="M58" s="14">
        <f t="shared" si="149"/>
        <v>136.420095</v>
      </c>
      <c r="N58" s="14">
        <f t="shared" si="150"/>
        <v>137.16556</v>
      </c>
      <c r="O58" s="14">
        <f t="shared" si="151"/>
        <v>137.911025</v>
      </c>
      <c r="P58" s="14">
        <f t="shared" si="152"/>
        <v>139.40195499999999</v>
      </c>
      <c r="Q58" s="14">
        <f t="shared" si="153"/>
        <v>140.89288500000001</v>
      </c>
      <c r="R58" s="20">
        <v>269.89999999999998</v>
      </c>
      <c r="S58" s="21" t="s">
        <v>3</v>
      </c>
      <c r="T58" s="19" t="s">
        <v>3</v>
      </c>
      <c r="U58" s="19" t="s">
        <v>10</v>
      </c>
    </row>
    <row r="59" spans="1:21" x14ac:dyDescent="0.25">
      <c r="A59" s="19" t="s">
        <v>1</v>
      </c>
      <c r="B59" s="19">
        <v>35953</v>
      </c>
      <c r="C59" s="19" t="s">
        <v>55</v>
      </c>
      <c r="D59" s="19" t="s">
        <v>0</v>
      </c>
      <c r="E59" s="19" t="s">
        <v>52</v>
      </c>
      <c r="F59" s="20">
        <v>127.88</v>
      </c>
      <c r="G59" s="14">
        <f t="shared" si="143"/>
        <v>107.51510999999999</v>
      </c>
      <c r="H59" s="14">
        <f t="shared" si="144"/>
        <v>108.12253999999999</v>
      </c>
      <c r="I59" s="14">
        <f t="shared" si="145"/>
        <v>108.72996999999999</v>
      </c>
      <c r="J59" s="14">
        <f t="shared" si="146"/>
        <v>109.33739999999999</v>
      </c>
      <c r="K59" s="14">
        <f t="shared" si="147"/>
        <v>109.94482999999998</v>
      </c>
      <c r="L59" s="14">
        <f t="shared" si="148"/>
        <v>110.55226</v>
      </c>
      <c r="M59" s="14">
        <f t="shared" si="149"/>
        <v>111.15969</v>
      </c>
      <c r="N59" s="14">
        <f t="shared" si="150"/>
        <v>111.76712000000001</v>
      </c>
      <c r="O59" s="14">
        <f t="shared" si="151"/>
        <v>112.37455</v>
      </c>
      <c r="P59" s="14">
        <f t="shared" si="152"/>
        <v>113.58941</v>
      </c>
      <c r="Q59" s="14">
        <f t="shared" si="153"/>
        <v>114.80426999999999</v>
      </c>
      <c r="R59" s="20">
        <v>219.9</v>
      </c>
      <c r="S59" s="21" t="s">
        <v>3</v>
      </c>
      <c r="T59" s="19" t="s">
        <v>3</v>
      </c>
      <c r="U59" s="19" t="s">
        <v>3</v>
      </c>
    </row>
    <row r="60" spans="1:21" x14ac:dyDescent="0.25">
      <c r="A60" s="15" t="s">
        <v>56</v>
      </c>
      <c r="B60" s="15" t="s">
        <v>1</v>
      </c>
      <c r="C60" s="15" t="s">
        <v>1</v>
      </c>
      <c r="D60" s="15" t="s">
        <v>1</v>
      </c>
      <c r="E60" s="15" t="s">
        <v>1</v>
      </c>
      <c r="F60" s="16" t="s">
        <v>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 t="s">
        <v>1</v>
      </c>
      <c r="S60" s="17" t="s">
        <v>1</v>
      </c>
      <c r="T60" s="15" t="s">
        <v>1</v>
      </c>
      <c r="U60" s="15" t="s">
        <v>1</v>
      </c>
    </row>
    <row r="61" spans="1:21" x14ac:dyDescent="0.25">
      <c r="A61" s="18" t="s">
        <v>2</v>
      </c>
      <c r="B61" s="11" t="s">
        <v>97</v>
      </c>
      <c r="C61" s="12" t="s">
        <v>98</v>
      </c>
      <c r="D61" s="12" t="s">
        <v>99</v>
      </c>
      <c r="E61" s="12" t="s">
        <v>100</v>
      </c>
      <c r="F61" s="13" t="s">
        <v>101</v>
      </c>
      <c r="G61" s="13" t="s">
        <v>102</v>
      </c>
      <c r="H61" s="13" t="s">
        <v>103</v>
      </c>
      <c r="I61" s="13" t="s">
        <v>104</v>
      </c>
      <c r="J61" s="13" t="s">
        <v>105</v>
      </c>
      <c r="K61" s="13" t="s">
        <v>106</v>
      </c>
      <c r="L61" s="13" t="s">
        <v>107</v>
      </c>
      <c r="M61" s="13" t="s">
        <v>108</v>
      </c>
      <c r="N61" s="13" t="s">
        <v>109</v>
      </c>
      <c r="O61" s="13" t="s">
        <v>110</v>
      </c>
      <c r="P61" s="13" t="s">
        <v>111</v>
      </c>
      <c r="Q61" s="13" t="s">
        <v>112</v>
      </c>
      <c r="R61" s="13" t="s">
        <v>113</v>
      </c>
      <c r="S61" s="11" t="s">
        <v>114</v>
      </c>
      <c r="T61" s="11" t="s">
        <v>33</v>
      </c>
      <c r="U61" s="11" t="s">
        <v>115</v>
      </c>
    </row>
    <row r="62" spans="1:21" x14ac:dyDescent="0.25">
      <c r="A62" s="19" t="s">
        <v>1</v>
      </c>
      <c r="B62" s="19">
        <v>34416</v>
      </c>
      <c r="C62" s="19" t="s">
        <v>57</v>
      </c>
      <c r="D62" s="19" t="s">
        <v>56</v>
      </c>
      <c r="E62" s="19" t="s">
        <v>2</v>
      </c>
      <c r="F62" s="20">
        <v>65.5</v>
      </c>
      <c r="G62" s="20">
        <v>65.5</v>
      </c>
      <c r="H62" s="20">
        <v>65.5</v>
      </c>
      <c r="I62" s="20">
        <v>65.5</v>
      </c>
      <c r="J62" s="20">
        <v>65.5</v>
      </c>
      <c r="K62" s="20">
        <v>65.5</v>
      </c>
      <c r="L62" s="20">
        <v>65.5</v>
      </c>
      <c r="M62" s="20">
        <v>65.5</v>
      </c>
      <c r="N62" s="20">
        <v>65.5</v>
      </c>
      <c r="O62" s="20">
        <v>65.5</v>
      </c>
      <c r="P62" s="20">
        <v>65.5</v>
      </c>
      <c r="Q62" s="20">
        <v>65.5</v>
      </c>
      <c r="R62" s="20">
        <v>119.9</v>
      </c>
      <c r="S62" s="21">
        <v>6.5000000000000002E-2</v>
      </c>
      <c r="T62" s="19" t="s">
        <v>3</v>
      </c>
      <c r="U62" s="19" t="s">
        <v>3</v>
      </c>
    </row>
    <row r="63" spans="1:21" x14ac:dyDescent="0.25">
      <c r="A63" s="18" t="s">
        <v>17</v>
      </c>
      <c r="B63" s="11" t="s">
        <v>97</v>
      </c>
      <c r="C63" s="12" t="s">
        <v>98</v>
      </c>
      <c r="D63" s="12" t="s">
        <v>99</v>
      </c>
      <c r="E63" s="12" t="s">
        <v>100</v>
      </c>
      <c r="F63" s="13" t="s">
        <v>101</v>
      </c>
      <c r="G63" s="13" t="s">
        <v>102</v>
      </c>
      <c r="H63" s="13" t="s">
        <v>103</v>
      </c>
      <c r="I63" s="13" t="s">
        <v>104</v>
      </c>
      <c r="J63" s="13" t="s">
        <v>105</v>
      </c>
      <c r="K63" s="13" t="s">
        <v>106</v>
      </c>
      <c r="L63" s="13" t="s">
        <v>107</v>
      </c>
      <c r="M63" s="13" t="s">
        <v>108</v>
      </c>
      <c r="N63" s="13" t="s">
        <v>109</v>
      </c>
      <c r="O63" s="13" t="s">
        <v>110</v>
      </c>
      <c r="P63" s="13" t="s">
        <v>111</v>
      </c>
      <c r="Q63" s="13" t="s">
        <v>112</v>
      </c>
      <c r="R63" s="13" t="s">
        <v>113</v>
      </c>
      <c r="S63" s="11" t="s">
        <v>114</v>
      </c>
      <c r="T63" s="11" t="s">
        <v>33</v>
      </c>
      <c r="U63" s="11" t="s">
        <v>115</v>
      </c>
    </row>
    <row r="64" spans="1:21" x14ac:dyDescent="0.25">
      <c r="A64" s="19" t="s">
        <v>1</v>
      </c>
      <c r="B64" s="19">
        <v>35781</v>
      </c>
      <c r="C64" s="19" t="s">
        <v>58</v>
      </c>
      <c r="D64" s="19" t="s">
        <v>56</v>
      </c>
      <c r="E64" s="19" t="s">
        <v>17</v>
      </c>
      <c r="F64" s="20">
        <v>40.69</v>
      </c>
      <c r="G64" s="14">
        <f t="shared" ref="G64" si="154">F64*(1-11.5%)*(1-5%)</f>
        <v>34.210117499999996</v>
      </c>
      <c r="H64" s="14">
        <f t="shared" ref="H64" si="155">F64*(1-11%)*(1-5%)</f>
        <v>34.403395000000003</v>
      </c>
      <c r="I64" s="14">
        <f t="shared" ref="I64" si="156">F64*(1-10.5%)*(1-5%)</f>
        <v>34.596672499999997</v>
      </c>
      <c r="J64" s="14">
        <f t="shared" ref="J64" si="157">F64*(1-10%)*(1-5%)</f>
        <v>34.789949999999997</v>
      </c>
      <c r="K64" s="14">
        <f t="shared" ref="K64" si="158">F64*(1-9.5%)*(1-5%)</f>
        <v>34.983227499999998</v>
      </c>
      <c r="L64" s="14">
        <f t="shared" ref="L64" si="159">F64*(1-9%)*(1-5%)</f>
        <v>35.176504999999999</v>
      </c>
      <c r="M64" s="14">
        <f t="shared" ref="M64" si="160">F64*(1-8.5%)*(1-5%)</f>
        <v>35.369782499999999</v>
      </c>
      <c r="N64" s="14">
        <f t="shared" ref="N64" si="161">F64*(1-8%)*(1-5%)</f>
        <v>35.56306</v>
      </c>
      <c r="O64" s="14">
        <f t="shared" ref="O64" si="162">F64*(1-7.5%)*(1-5%)</f>
        <v>35.756337500000001</v>
      </c>
      <c r="P64" s="14">
        <f t="shared" ref="P64" si="163">F64*(1-6.5%)*(1-5%)</f>
        <v>36.142892499999995</v>
      </c>
      <c r="Q64" s="14">
        <f t="shared" ref="Q64" si="164">F64*(1-5.5%)*(1-5%)</f>
        <v>36.529447499999989</v>
      </c>
      <c r="R64" s="20">
        <v>69.900000000000006</v>
      </c>
      <c r="S64" s="21" t="s">
        <v>3</v>
      </c>
      <c r="T64" s="19" t="s">
        <v>3</v>
      </c>
      <c r="U64" s="19" t="s">
        <v>3</v>
      </c>
    </row>
    <row r="65" spans="1:21" x14ac:dyDescent="0.25">
      <c r="A65" s="18" t="s">
        <v>34</v>
      </c>
      <c r="B65" s="11" t="s">
        <v>97</v>
      </c>
      <c r="C65" s="12" t="s">
        <v>98</v>
      </c>
      <c r="D65" s="12" t="s">
        <v>99</v>
      </c>
      <c r="E65" s="12" t="s">
        <v>100</v>
      </c>
      <c r="F65" s="13" t="s">
        <v>101</v>
      </c>
      <c r="G65" s="13" t="s">
        <v>102</v>
      </c>
      <c r="H65" s="13" t="s">
        <v>103</v>
      </c>
      <c r="I65" s="13" t="s">
        <v>104</v>
      </c>
      <c r="J65" s="13" t="s">
        <v>105</v>
      </c>
      <c r="K65" s="13" t="s">
        <v>106</v>
      </c>
      <c r="L65" s="13" t="s">
        <v>107</v>
      </c>
      <c r="M65" s="13" t="s">
        <v>108</v>
      </c>
      <c r="N65" s="13" t="s">
        <v>109</v>
      </c>
      <c r="O65" s="13" t="s">
        <v>110</v>
      </c>
      <c r="P65" s="13" t="s">
        <v>111</v>
      </c>
      <c r="Q65" s="13" t="s">
        <v>112</v>
      </c>
      <c r="R65" s="13" t="s">
        <v>113</v>
      </c>
      <c r="S65" s="11" t="s">
        <v>114</v>
      </c>
      <c r="T65" s="11" t="s">
        <v>33</v>
      </c>
      <c r="U65" s="11" t="s">
        <v>115</v>
      </c>
    </row>
    <row r="66" spans="1:21" x14ac:dyDescent="0.25">
      <c r="A66" s="19" t="s">
        <v>1</v>
      </c>
      <c r="B66" s="19">
        <v>33505</v>
      </c>
      <c r="C66" s="19" t="s">
        <v>59</v>
      </c>
      <c r="D66" s="19" t="s">
        <v>56</v>
      </c>
      <c r="E66" s="19" t="s">
        <v>34</v>
      </c>
      <c r="F66" s="20">
        <v>58.13</v>
      </c>
      <c r="G66" s="14">
        <f t="shared" ref="G66" si="165">F66*(1-11.5%)*(1-5%)</f>
        <v>48.872797499999997</v>
      </c>
      <c r="H66" s="14">
        <f t="shared" ref="H66" si="166">F66*(1-11%)*(1-5%)</f>
        <v>49.148915000000002</v>
      </c>
      <c r="I66" s="14">
        <f t="shared" ref="I66" si="167">F66*(1-10.5%)*(1-5%)</f>
        <v>49.4250325</v>
      </c>
      <c r="J66" s="14">
        <f t="shared" ref="J66" si="168">F66*(1-10%)*(1-5%)</f>
        <v>49.701149999999998</v>
      </c>
      <c r="K66" s="14">
        <f t="shared" ref="K66" si="169">F66*(1-9.5%)*(1-5%)</f>
        <v>49.977267500000004</v>
      </c>
      <c r="L66" s="14">
        <f t="shared" ref="L66" si="170">F66*(1-9%)*(1-5%)</f>
        <v>50.253385000000002</v>
      </c>
      <c r="M66" s="14">
        <f t="shared" ref="M66" si="171">F66*(1-8.5%)*(1-5%)</f>
        <v>50.5295025</v>
      </c>
      <c r="N66" s="14">
        <f t="shared" ref="N66" si="172">F66*(1-8%)*(1-5%)</f>
        <v>50.805620000000005</v>
      </c>
      <c r="O66" s="14">
        <f t="shared" ref="O66" si="173">F66*(1-7.5%)*(1-5%)</f>
        <v>51.081737500000003</v>
      </c>
      <c r="P66" s="14">
        <f t="shared" ref="P66" si="174">F66*(1-6.5%)*(1-5%)</f>
        <v>51.633972499999999</v>
      </c>
      <c r="Q66" s="14">
        <f t="shared" ref="Q66" si="175">F66*(1-5.5%)*(1-5%)</f>
        <v>52.186207500000002</v>
      </c>
      <c r="R66" s="20">
        <v>99.9</v>
      </c>
      <c r="S66" s="21" t="s">
        <v>3</v>
      </c>
      <c r="T66" s="19" t="s">
        <v>3</v>
      </c>
      <c r="U66" s="19" t="s">
        <v>3</v>
      </c>
    </row>
    <row r="67" spans="1:21" x14ac:dyDescent="0.25">
      <c r="A67" s="18" t="s">
        <v>36</v>
      </c>
      <c r="B67" s="11" t="s">
        <v>97</v>
      </c>
      <c r="C67" s="12" t="s">
        <v>98</v>
      </c>
      <c r="D67" s="12" t="s">
        <v>99</v>
      </c>
      <c r="E67" s="12" t="s">
        <v>100</v>
      </c>
      <c r="F67" s="13" t="s">
        <v>101</v>
      </c>
      <c r="G67" s="13" t="s">
        <v>102</v>
      </c>
      <c r="H67" s="13" t="s">
        <v>103</v>
      </c>
      <c r="I67" s="13" t="s">
        <v>104</v>
      </c>
      <c r="J67" s="13" t="s">
        <v>105</v>
      </c>
      <c r="K67" s="13" t="s">
        <v>106</v>
      </c>
      <c r="L67" s="13" t="s">
        <v>107</v>
      </c>
      <c r="M67" s="13" t="s">
        <v>108</v>
      </c>
      <c r="N67" s="13" t="s">
        <v>109</v>
      </c>
      <c r="O67" s="13" t="s">
        <v>110</v>
      </c>
      <c r="P67" s="13" t="s">
        <v>111</v>
      </c>
      <c r="Q67" s="13" t="s">
        <v>112</v>
      </c>
      <c r="R67" s="13" t="s">
        <v>113</v>
      </c>
      <c r="S67" s="11" t="s">
        <v>114</v>
      </c>
      <c r="T67" s="11" t="s">
        <v>33</v>
      </c>
      <c r="U67" s="11" t="s">
        <v>115</v>
      </c>
    </row>
    <row r="68" spans="1:21" x14ac:dyDescent="0.25">
      <c r="A68" s="19" t="s">
        <v>1</v>
      </c>
      <c r="B68" s="19">
        <v>35864</v>
      </c>
      <c r="C68" s="19" t="s">
        <v>60</v>
      </c>
      <c r="D68" s="19" t="s">
        <v>56</v>
      </c>
      <c r="E68" s="19" t="s">
        <v>36</v>
      </c>
      <c r="F68" s="20">
        <v>87.19</v>
      </c>
      <c r="G68" s="14">
        <f t="shared" ref="G68" si="176">F68*(1-11.5%)*(1-5%)</f>
        <v>73.304992499999997</v>
      </c>
      <c r="H68" s="14">
        <f t="shared" ref="H68" si="177">F68*(1-11%)*(1-5%)</f>
        <v>73.719144999999983</v>
      </c>
      <c r="I68" s="14">
        <f t="shared" ref="I68" si="178">F68*(1-10.5%)*(1-5%)</f>
        <v>74.133297499999998</v>
      </c>
      <c r="J68" s="14">
        <f t="shared" ref="J68" si="179">F68*(1-10%)*(1-5%)</f>
        <v>74.547449999999998</v>
      </c>
      <c r="K68" s="14">
        <f t="shared" ref="K68" si="180">F68*(1-9.5%)*(1-5%)</f>
        <v>74.961602499999998</v>
      </c>
      <c r="L68" s="14">
        <f t="shared" ref="L68" si="181">F68*(1-9%)*(1-5%)</f>
        <v>75.375754999999998</v>
      </c>
      <c r="M68" s="14">
        <f t="shared" ref="M68" si="182">F68*(1-8.5%)*(1-5%)</f>
        <v>75.789907499999998</v>
      </c>
      <c r="N68" s="14">
        <f t="shared" ref="N68" si="183">F68*(1-8%)*(1-5%)</f>
        <v>76.204059999999998</v>
      </c>
      <c r="O68" s="14">
        <f t="shared" ref="O68" si="184">F68*(1-7.5%)*(1-5%)</f>
        <v>76.618212499999998</v>
      </c>
      <c r="P68" s="14">
        <f t="shared" ref="P68" si="185">F68*(1-6.5%)*(1-5%)</f>
        <v>77.446517499999999</v>
      </c>
      <c r="Q68" s="14">
        <f t="shared" ref="Q68" si="186">F68*(1-5.5%)*(1-5%)</f>
        <v>78.274822499999985</v>
      </c>
      <c r="R68" s="20">
        <v>149.9</v>
      </c>
      <c r="S68" s="21" t="s">
        <v>3</v>
      </c>
      <c r="T68" s="19" t="s">
        <v>3</v>
      </c>
      <c r="U68" s="19" t="s">
        <v>3</v>
      </c>
    </row>
    <row r="69" spans="1:21" x14ac:dyDescent="0.25">
      <c r="A69" s="18" t="s">
        <v>48</v>
      </c>
      <c r="B69" s="11" t="s">
        <v>97</v>
      </c>
      <c r="C69" s="12" t="s">
        <v>98</v>
      </c>
      <c r="D69" s="12" t="s">
        <v>99</v>
      </c>
      <c r="E69" s="12" t="s">
        <v>100</v>
      </c>
      <c r="F69" s="13" t="s">
        <v>101</v>
      </c>
      <c r="G69" s="13" t="s">
        <v>102</v>
      </c>
      <c r="H69" s="13" t="s">
        <v>103</v>
      </c>
      <c r="I69" s="13" t="s">
        <v>104</v>
      </c>
      <c r="J69" s="13" t="s">
        <v>105</v>
      </c>
      <c r="K69" s="13" t="s">
        <v>106</v>
      </c>
      <c r="L69" s="13" t="s">
        <v>107</v>
      </c>
      <c r="M69" s="13" t="s">
        <v>108</v>
      </c>
      <c r="N69" s="13" t="s">
        <v>109</v>
      </c>
      <c r="O69" s="13" t="s">
        <v>110</v>
      </c>
      <c r="P69" s="13" t="s">
        <v>111</v>
      </c>
      <c r="Q69" s="13" t="s">
        <v>112</v>
      </c>
      <c r="R69" s="13" t="s">
        <v>113</v>
      </c>
      <c r="S69" s="11" t="s">
        <v>114</v>
      </c>
      <c r="T69" s="11" t="s">
        <v>33</v>
      </c>
      <c r="U69" s="11" t="s">
        <v>115</v>
      </c>
    </row>
    <row r="70" spans="1:21" x14ac:dyDescent="0.25">
      <c r="A70" s="19" t="s">
        <v>1</v>
      </c>
      <c r="B70" s="19">
        <v>35810</v>
      </c>
      <c r="C70" s="19" t="s">
        <v>61</v>
      </c>
      <c r="D70" s="19" t="s">
        <v>56</v>
      </c>
      <c r="E70" s="19" t="s">
        <v>48</v>
      </c>
      <c r="F70" s="20">
        <v>46.5</v>
      </c>
      <c r="G70" s="14">
        <f t="shared" ref="G70" si="187">F70*(1-11.5%)*(1-5%)</f>
        <v>39.094875000000002</v>
      </c>
      <c r="H70" s="14">
        <f t="shared" ref="H70" si="188">F70*(1-11%)*(1-5%)</f>
        <v>39.315749999999994</v>
      </c>
      <c r="I70" s="14">
        <f t="shared" ref="I70" si="189">F70*(1-10.5%)*(1-5%)</f>
        <v>39.536625000000001</v>
      </c>
      <c r="J70" s="14">
        <f t="shared" ref="J70" si="190">F70*(1-10%)*(1-5%)</f>
        <v>39.7575</v>
      </c>
      <c r="K70" s="14">
        <f t="shared" ref="K70" si="191">F70*(1-9.5%)*(1-5%)</f>
        <v>39.978375</v>
      </c>
      <c r="L70" s="14">
        <f t="shared" ref="L70" si="192">F70*(1-9%)*(1-5%)</f>
        <v>40.199249999999999</v>
      </c>
      <c r="M70" s="14">
        <f t="shared" ref="M70" si="193">F70*(1-8.5%)*(1-5%)</f>
        <v>40.420124999999999</v>
      </c>
      <c r="N70" s="14">
        <f t="shared" ref="N70" si="194">F70*(1-8%)*(1-5%)</f>
        <v>40.640999999999998</v>
      </c>
      <c r="O70" s="14">
        <f t="shared" ref="O70" si="195">F70*(1-7.5%)*(1-5%)</f>
        <v>40.861874999999998</v>
      </c>
      <c r="P70" s="14">
        <f t="shared" ref="P70" si="196">F70*(1-6.5%)*(1-5%)</f>
        <v>41.303624999999997</v>
      </c>
      <c r="Q70" s="14">
        <f t="shared" ref="Q70" si="197">F70*(1-5.5%)*(1-5%)</f>
        <v>41.745374999999996</v>
      </c>
      <c r="R70" s="20">
        <v>79.900000000000006</v>
      </c>
      <c r="S70" s="21" t="s">
        <v>3</v>
      </c>
      <c r="T70" s="19" t="s">
        <v>3</v>
      </c>
      <c r="U70" s="19" t="s">
        <v>3</v>
      </c>
    </row>
    <row r="71" spans="1:21" x14ac:dyDescent="0.25">
      <c r="A71" s="15" t="s">
        <v>62</v>
      </c>
      <c r="B71" s="15" t="s">
        <v>1</v>
      </c>
      <c r="C71" s="15" t="s">
        <v>1</v>
      </c>
      <c r="D71" s="15" t="s">
        <v>1</v>
      </c>
      <c r="E71" s="15" t="s">
        <v>1</v>
      </c>
      <c r="F71" s="16" t="s">
        <v>1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 t="s">
        <v>1</v>
      </c>
      <c r="S71" s="17" t="s">
        <v>1</v>
      </c>
      <c r="T71" s="15" t="s">
        <v>1</v>
      </c>
      <c r="U71" s="15" t="s">
        <v>1</v>
      </c>
    </row>
    <row r="72" spans="1:21" x14ac:dyDescent="0.25">
      <c r="A72" s="18" t="s">
        <v>2</v>
      </c>
      <c r="B72" s="11" t="s">
        <v>97</v>
      </c>
      <c r="C72" s="12" t="s">
        <v>98</v>
      </c>
      <c r="D72" s="12" t="s">
        <v>99</v>
      </c>
      <c r="E72" s="12" t="s">
        <v>100</v>
      </c>
      <c r="F72" s="13" t="s">
        <v>101</v>
      </c>
      <c r="G72" s="13" t="s">
        <v>102</v>
      </c>
      <c r="H72" s="13" t="s">
        <v>103</v>
      </c>
      <c r="I72" s="13" t="s">
        <v>104</v>
      </c>
      <c r="J72" s="13" t="s">
        <v>105</v>
      </c>
      <c r="K72" s="13" t="s">
        <v>106</v>
      </c>
      <c r="L72" s="13" t="s">
        <v>107</v>
      </c>
      <c r="M72" s="13" t="s">
        <v>108</v>
      </c>
      <c r="N72" s="13" t="s">
        <v>109</v>
      </c>
      <c r="O72" s="13" t="s">
        <v>110</v>
      </c>
      <c r="P72" s="13" t="s">
        <v>111</v>
      </c>
      <c r="Q72" s="13" t="s">
        <v>112</v>
      </c>
      <c r="R72" s="13" t="s">
        <v>113</v>
      </c>
      <c r="S72" s="11" t="s">
        <v>114</v>
      </c>
      <c r="T72" s="11" t="s">
        <v>33</v>
      </c>
      <c r="U72" s="11" t="s">
        <v>115</v>
      </c>
    </row>
    <row r="73" spans="1:21" x14ac:dyDescent="0.25">
      <c r="A73" s="19" t="s">
        <v>1</v>
      </c>
      <c r="B73" s="19">
        <v>34448</v>
      </c>
      <c r="C73" s="19" t="s">
        <v>63</v>
      </c>
      <c r="D73" s="19" t="s">
        <v>62</v>
      </c>
      <c r="E73" s="19" t="s">
        <v>2</v>
      </c>
      <c r="F73" s="20">
        <v>54.58</v>
      </c>
      <c r="G73" s="20">
        <v>54.58</v>
      </c>
      <c r="H73" s="20">
        <v>54.58</v>
      </c>
      <c r="I73" s="20">
        <v>54.58</v>
      </c>
      <c r="J73" s="20">
        <v>54.58</v>
      </c>
      <c r="K73" s="20">
        <v>54.58</v>
      </c>
      <c r="L73" s="20">
        <v>54.58</v>
      </c>
      <c r="M73" s="20">
        <v>54.58</v>
      </c>
      <c r="N73" s="20">
        <v>54.58</v>
      </c>
      <c r="O73" s="20">
        <v>54.58</v>
      </c>
      <c r="P73" s="20">
        <v>54.58</v>
      </c>
      <c r="Q73" s="20">
        <v>54.58</v>
      </c>
      <c r="R73" s="20">
        <v>99.9</v>
      </c>
      <c r="S73" s="21">
        <v>6.5000000000000002E-2</v>
      </c>
      <c r="T73" s="19" t="s">
        <v>3</v>
      </c>
      <c r="U73" s="19" t="s">
        <v>3</v>
      </c>
    </row>
    <row r="74" spans="1:21" x14ac:dyDescent="0.25">
      <c r="A74" s="18" t="s">
        <v>8</v>
      </c>
      <c r="B74" s="11" t="s">
        <v>97</v>
      </c>
      <c r="C74" s="12" t="s">
        <v>98</v>
      </c>
      <c r="D74" s="12" t="s">
        <v>99</v>
      </c>
      <c r="E74" s="12" t="s">
        <v>100</v>
      </c>
      <c r="F74" s="13" t="s">
        <v>101</v>
      </c>
      <c r="G74" s="13" t="s">
        <v>102</v>
      </c>
      <c r="H74" s="13" t="s">
        <v>103</v>
      </c>
      <c r="I74" s="13" t="s">
        <v>104</v>
      </c>
      <c r="J74" s="13" t="s">
        <v>105</v>
      </c>
      <c r="K74" s="13" t="s">
        <v>106</v>
      </c>
      <c r="L74" s="13" t="s">
        <v>107</v>
      </c>
      <c r="M74" s="13" t="s">
        <v>108</v>
      </c>
      <c r="N74" s="13" t="s">
        <v>109</v>
      </c>
      <c r="O74" s="13" t="s">
        <v>110</v>
      </c>
      <c r="P74" s="13" t="s">
        <v>111</v>
      </c>
      <c r="Q74" s="13" t="s">
        <v>112</v>
      </c>
      <c r="R74" s="13" t="s">
        <v>113</v>
      </c>
      <c r="S74" s="11" t="s">
        <v>114</v>
      </c>
      <c r="T74" s="11" t="s">
        <v>33</v>
      </c>
      <c r="U74" s="11" t="s">
        <v>115</v>
      </c>
    </row>
    <row r="75" spans="1:21" x14ac:dyDescent="0.25">
      <c r="A75" s="19" t="s">
        <v>1</v>
      </c>
      <c r="B75" s="19">
        <v>32835</v>
      </c>
      <c r="C75" s="19" t="s">
        <v>64</v>
      </c>
      <c r="D75" s="19" t="s">
        <v>62</v>
      </c>
      <c r="E75" s="19" t="s">
        <v>8</v>
      </c>
      <c r="F75" s="20">
        <v>151.13</v>
      </c>
      <c r="G75" s="14">
        <f t="shared" ref="G75:G77" si="198">F75*(1-11.5%)*(1-5%)</f>
        <v>127.06254749999998</v>
      </c>
      <c r="H75" s="14">
        <f t="shared" ref="H75:H77" si="199">F75*(1-11%)*(1-5%)</f>
        <v>127.78041499999999</v>
      </c>
      <c r="I75" s="14">
        <f t="shared" ref="I75:I77" si="200">F75*(1-10.5%)*(1-5%)</f>
        <v>128.49828249999999</v>
      </c>
      <c r="J75" s="14">
        <f t="shared" ref="J75:J77" si="201">F75*(1-10%)*(1-5%)</f>
        <v>129.21615</v>
      </c>
      <c r="K75" s="14">
        <f t="shared" ref="K75:K77" si="202">F75*(1-9.5%)*(1-5%)</f>
        <v>129.93401749999998</v>
      </c>
      <c r="L75" s="14">
        <f t="shared" ref="L75:L77" si="203">F75*(1-9%)*(1-5%)</f>
        <v>130.65188499999999</v>
      </c>
      <c r="M75" s="14">
        <f t="shared" ref="M75:M77" si="204">F75*(1-8.5%)*(1-5%)</f>
        <v>131.3697525</v>
      </c>
      <c r="N75" s="14">
        <f t="shared" ref="N75:N77" si="205">F75*(1-8%)*(1-5%)</f>
        <v>132.08761999999999</v>
      </c>
      <c r="O75" s="14">
        <f t="shared" ref="O75:O77" si="206">F75*(1-7.5%)*(1-5%)</f>
        <v>132.8054875</v>
      </c>
      <c r="P75" s="14">
        <f t="shared" ref="P75:P77" si="207">F75*(1-6.5%)*(1-5%)</f>
        <v>134.24122250000002</v>
      </c>
      <c r="Q75" s="14">
        <f t="shared" ref="Q75:Q77" si="208">F75*(1-5.5%)*(1-5%)</f>
        <v>135.67695749999999</v>
      </c>
      <c r="R75" s="20">
        <v>259.89999999999998</v>
      </c>
      <c r="S75" s="21" t="s">
        <v>3</v>
      </c>
      <c r="T75" s="19" t="s">
        <v>3</v>
      </c>
      <c r="U75" s="19" t="s">
        <v>3</v>
      </c>
    </row>
    <row r="76" spans="1:21" x14ac:dyDescent="0.25">
      <c r="A76" s="19" t="s">
        <v>1</v>
      </c>
      <c r="B76" s="19">
        <v>33868</v>
      </c>
      <c r="C76" s="19" t="s">
        <v>65</v>
      </c>
      <c r="D76" s="19" t="s">
        <v>62</v>
      </c>
      <c r="E76" s="19" t="s">
        <v>8</v>
      </c>
      <c r="F76" s="20">
        <v>116.26</v>
      </c>
      <c r="G76" s="14">
        <f t="shared" si="198"/>
        <v>97.745594999999994</v>
      </c>
      <c r="H76" s="14">
        <f t="shared" si="199"/>
        <v>98.297830000000005</v>
      </c>
      <c r="I76" s="14">
        <f t="shared" si="200"/>
        <v>98.850065000000001</v>
      </c>
      <c r="J76" s="14">
        <f t="shared" si="201"/>
        <v>99.402299999999997</v>
      </c>
      <c r="K76" s="14">
        <f t="shared" si="202"/>
        <v>99.954535000000007</v>
      </c>
      <c r="L76" s="14">
        <f t="shared" si="203"/>
        <v>100.50677</v>
      </c>
      <c r="M76" s="14">
        <f t="shared" si="204"/>
        <v>101.059005</v>
      </c>
      <c r="N76" s="14">
        <f t="shared" si="205"/>
        <v>101.61124000000001</v>
      </c>
      <c r="O76" s="14">
        <f t="shared" si="206"/>
        <v>102.16347500000001</v>
      </c>
      <c r="P76" s="14">
        <f t="shared" si="207"/>
        <v>103.267945</v>
      </c>
      <c r="Q76" s="14">
        <f t="shared" si="208"/>
        <v>104.372415</v>
      </c>
      <c r="R76" s="20">
        <v>199.9</v>
      </c>
      <c r="S76" s="21" t="s">
        <v>3</v>
      </c>
      <c r="T76" s="19" t="s">
        <v>3</v>
      </c>
      <c r="U76" s="19" t="s">
        <v>3</v>
      </c>
    </row>
    <row r="77" spans="1:21" x14ac:dyDescent="0.25">
      <c r="A77" s="19" t="s">
        <v>1</v>
      </c>
      <c r="B77" s="19">
        <v>33928</v>
      </c>
      <c r="C77" s="19" t="s">
        <v>66</v>
      </c>
      <c r="D77" s="19" t="s">
        <v>62</v>
      </c>
      <c r="E77" s="19" t="s">
        <v>8</v>
      </c>
      <c r="F77" s="20">
        <v>162.76</v>
      </c>
      <c r="G77" s="14">
        <f t="shared" si="198"/>
        <v>136.84046999999998</v>
      </c>
      <c r="H77" s="14">
        <f t="shared" si="199"/>
        <v>137.61358000000001</v>
      </c>
      <c r="I77" s="14">
        <f t="shared" si="200"/>
        <v>138.38668999999999</v>
      </c>
      <c r="J77" s="14">
        <f t="shared" si="201"/>
        <v>139.15979999999999</v>
      </c>
      <c r="K77" s="14">
        <f t="shared" si="202"/>
        <v>139.93290999999999</v>
      </c>
      <c r="L77" s="14">
        <f t="shared" si="203"/>
        <v>140.70602</v>
      </c>
      <c r="M77" s="14">
        <f t="shared" si="204"/>
        <v>141.47913</v>
      </c>
      <c r="N77" s="14">
        <f t="shared" si="205"/>
        <v>142.25224</v>
      </c>
      <c r="O77" s="14">
        <f t="shared" si="206"/>
        <v>143.02535</v>
      </c>
      <c r="P77" s="14">
        <f t="shared" si="207"/>
        <v>144.57156999999998</v>
      </c>
      <c r="Q77" s="14">
        <f t="shared" si="208"/>
        <v>146.11778999999996</v>
      </c>
      <c r="R77" s="20">
        <v>279.89999999999998</v>
      </c>
      <c r="S77" s="21" t="s">
        <v>3</v>
      </c>
      <c r="T77" s="19" t="s">
        <v>3</v>
      </c>
      <c r="U77" s="19" t="s">
        <v>3</v>
      </c>
    </row>
    <row r="78" spans="1:21" x14ac:dyDescent="0.25">
      <c r="A78" s="18" t="s">
        <v>20</v>
      </c>
      <c r="B78" s="11" t="s">
        <v>97</v>
      </c>
      <c r="C78" s="12" t="s">
        <v>98</v>
      </c>
      <c r="D78" s="12" t="s">
        <v>99</v>
      </c>
      <c r="E78" s="12" t="s">
        <v>100</v>
      </c>
      <c r="F78" s="13" t="s">
        <v>101</v>
      </c>
      <c r="G78" s="13" t="s">
        <v>102</v>
      </c>
      <c r="H78" s="13" t="s">
        <v>103</v>
      </c>
      <c r="I78" s="13" t="s">
        <v>104</v>
      </c>
      <c r="J78" s="13" t="s">
        <v>105</v>
      </c>
      <c r="K78" s="13" t="s">
        <v>106</v>
      </c>
      <c r="L78" s="13" t="s">
        <v>107</v>
      </c>
      <c r="M78" s="13" t="s">
        <v>108</v>
      </c>
      <c r="N78" s="13" t="s">
        <v>109</v>
      </c>
      <c r="O78" s="13" t="s">
        <v>110</v>
      </c>
      <c r="P78" s="13" t="s">
        <v>111</v>
      </c>
      <c r="Q78" s="13" t="s">
        <v>112</v>
      </c>
      <c r="R78" s="13" t="s">
        <v>113</v>
      </c>
      <c r="S78" s="11" t="s">
        <v>114</v>
      </c>
      <c r="T78" s="11" t="s">
        <v>33</v>
      </c>
      <c r="U78" s="11" t="s">
        <v>115</v>
      </c>
    </row>
    <row r="79" spans="1:21" x14ac:dyDescent="0.25">
      <c r="A79" s="19" t="s">
        <v>1</v>
      </c>
      <c r="B79" s="19">
        <v>35934</v>
      </c>
      <c r="C79" s="19" t="s">
        <v>67</v>
      </c>
      <c r="D79" s="19" t="s">
        <v>62</v>
      </c>
      <c r="E79" s="19" t="s">
        <v>20</v>
      </c>
      <c r="F79" s="20">
        <v>104.63</v>
      </c>
      <c r="G79" s="14">
        <f t="shared" ref="G79:G80" si="209">F79*(1-11.5%)*(1-5%)</f>
        <v>87.967672499999992</v>
      </c>
      <c r="H79" s="14">
        <f t="shared" ref="H79:H80" si="210">F79*(1-11%)*(1-5%)</f>
        <v>88.464664999999997</v>
      </c>
      <c r="I79" s="14">
        <f t="shared" ref="I79:I80" si="211">F79*(1-10.5%)*(1-5%)</f>
        <v>88.961657500000001</v>
      </c>
      <c r="J79" s="14">
        <f t="shared" ref="J79:J80" si="212">F79*(1-10%)*(1-5%)</f>
        <v>89.458649999999992</v>
      </c>
      <c r="K79" s="14">
        <f t="shared" ref="K79:K80" si="213">F79*(1-9.5%)*(1-5%)</f>
        <v>89.955642499999996</v>
      </c>
      <c r="L79" s="14">
        <f t="shared" ref="L79:L80" si="214">F79*(1-9%)*(1-5%)</f>
        <v>90.452635000000001</v>
      </c>
      <c r="M79" s="14">
        <f t="shared" ref="M79:M80" si="215">F79*(1-8.5%)*(1-5%)</f>
        <v>90.949627500000005</v>
      </c>
      <c r="N79" s="14">
        <f t="shared" ref="N79:N80" si="216">F79*(1-8%)*(1-5%)</f>
        <v>91.446619999999996</v>
      </c>
      <c r="O79" s="14">
        <f t="shared" ref="O79:O80" si="217">F79*(1-7.5%)*(1-5%)</f>
        <v>91.9436125</v>
      </c>
      <c r="P79" s="14">
        <f t="shared" ref="P79:P80" si="218">F79*(1-6.5%)*(1-5%)</f>
        <v>92.937597499999995</v>
      </c>
      <c r="Q79" s="14">
        <f t="shared" ref="Q79:Q80" si="219">F79*(1-5.5%)*(1-5%)</f>
        <v>93.93158249999999</v>
      </c>
      <c r="R79" s="20">
        <v>179.9</v>
      </c>
      <c r="S79" s="21" t="s">
        <v>3</v>
      </c>
      <c r="T79" s="19" t="s">
        <v>3</v>
      </c>
      <c r="U79" s="19" t="s">
        <v>3</v>
      </c>
    </row>
    <row r="80" spans="1:21" x14ac:dyDescent="0.25">
      <c r="A80" s="19" t="s">
        <v>1</v>
      </c>
      <c r="B80" s="19">
        <v>35968</v>
      </c>
      <c r="C80" s="19" t="s">
        <v>68</v>
      </c>
      <c r="D80" s="19" t="s">
        <v>62</v>
      </c>
      <c r="E80" s="19" t="s">
        <v>20</v>
      </c>
      <c r="F80" s="20">
        <v>63.94</v>
      </c>
      <c r="G80" s="14">
        <f t="shared" si="209"/>
        <v>53.757554999999996</v>
      </c>
      <c r="H80" s="14">
        <f t="shared" si="210"/>
        <v>54.061269999999993</v>
      </c>
      <c r="I80" s="14">
        <f t="shared" si="211"/>
        <v>54.364984999999997</v>
      </c>
      <c r="J80" s="14">
        <f t="shared" si="212"/>
        <v>54.668699999999994</v>
      </c>
      <c r="K80" s="14">
        <f t="shared" si="213"/>
        <v>54.972414999999991</v>
      </c>
      <c r="L80" s="14">
        <f t="shared" si="214"/>
        <v>55.276130000000002</v>
      </c>
      <c r="M80" s="14">
        <f t="shared" si="215"/>
        <v>55.579844999999999</v>
      </c>
      <c r="N80" s="14">
        <f t="shared" si="216"/>
        <v>55.883560000000003</v>
      </c>
      <c r="O80" s="14">
        <f t="shared" si="217"/>
        <v>56.187275</v>
      </c>
      <c r="P80" s="14">
        <f t="shared" si="218"/>
        <v>56.794705</v>
      </c>
      <c r="Q80" s="14">
        <f t="shared" si="219"/>
        <v>57.402134999999994</v>
      </c>
      <c r="R80" s="20">
        <v>109.9</v>
      </c>
      <c r="S80" s="21" t="s">
        <v>3</v>
      </c>
      <c r="T80" s="19" t="s">
        <v>3</v>
      </c>
      <c r="U80" s="19" t="s">
        <v>3</v>
      </c>
    </row>
    <row r="81" spans="1:21" x14ac:dyDescent="0.25">
      <c r="A81" s="18" t="s">
        <v>26</v>
      </c>
      <c r="B81" s="11" t="s">
        <v>97</v>
      </c>
      <c r="C81" s="12" t="s">
        <v>98</v>
      </c>
      <c r="D81" s="12" t="s">
        <v>99</v>
      </c>
      <c r="E81" s="12" t="s">
        <v>100</v>
      </c>
      <c r="F81" s="13" t="s">
        <v>101</v>
      </c>
      <c r="G81" s="13" t="s">
        <v>102</v>
      </c>
      <c r="H81" s="13" t="s">
        <v>103</v>
      </c>
      <c r="I81" s="13" t="s">
        <v>104</v>
      </c>
      <c r="J81" s="13" t="s">
        <v>105</v>
      </c>
      <c r="K81" s="13" t="s">
        <v>106</v>
      </c>
      <c r="L81" s="13" t="s">
        <v>107</v>
      </c>
      <c r="M81" s="13" t="s">
        <v>108</v>
      </c>
      <c r="N81" s="13" t="s">
        <v>109</v>
      </c>
      <c r="O81" s="13" t="s">
        <v>110</v>
      </c>
      <c r="P81" s="13" t="s">
        <v>111</v>
      </c>
      <c r="Q81" s="13" t="s">
        <v>112</v>
      </c>
      <c r="R81" s="13" t="s">
        <v>113</v>
      </c>
      <c r="S81" s="11" t="s">
        <v>114</v>
      </c>
      <c r="T81" s="11" t="s">
        <v>33</v>
      </c>
      <c r="U81" s="11" t="s">
        <v>115</v>
      </c>
    </row>
    <row r="82" spans="1:21" x14ac:dyDescent="0.25">
      <c r="A82" s="19" t="s">
        <v>1</v>
      </c>
      <c r="B82" s="19">
        <v>36069</v>
      </c>
      <c r="C82" s="19" t="s">
        <v>69</v>
      </c>
      <c r="D82" s="19" t="s">
        <v>62</v>
      </c>
      <c r="E82" s="19" t="s">
        <v>26</v>
      </c>
      <c r="F82" s="20">
        <v>110.44</v>
      </c>
      <c r="G82" s="14">
        <f t="shared" ref="G82" si="220">F82*(1-11.5%)*(1-5%)</f>
        <v>92.852429999999998</v>
      </c>
      <c r="H82" s="14">
        <f t="shared" ref="H82" si="221">F82*(1-11%)*(1-5%)</f>
        <v>93.377020000000002</v>
      </c>
      <c r="I82" s="14">
        <f t="shared" ref="I82" si="222">F82*(1-10.5%)*(1-5%)</f>
        <v>93.901609999999991</v>
      </c>
      <c r="J82" s="14">
        <f t="shared" ref="J82" si="223">F82*(1-10%)*(1-5%)</f>
        <v>94.426199999999994</v>
      </c>
      <c r="K82" s="14">
        <f t="shared" ref="K82" si="224">F82*(1-9.5%)*(1-5%)</f>
        <v>94.950789999999998</v>
      </c>
      <c r="L82" s="14">
        <f t="shared" ref="L82" si="225">F82*(1-9%)*(1-5%)</f>
        <v>95.475380000000001</v>
      </c>
      <c r="M82" s="14">
        <f t="shared" ref="M82" si="226">F82*(1-8.5%)*(1-5%)</f>
        <v>95.99996999999999</v>
      </c>
      <c r="N82" s="14">
        <f t="shared" ref="N82" si="227">F82*(1-8%)*(1-5%)</f>
        <v>96.524559999999994</v>
      </c>
      <c r="O82" s="14">
        <f t="shared" ref="O82" si="228">F82*(1-7.5%)*(1-5%)</f>
        <v>97.049149999999997</v>
      </c>
      <c r="P82" s="14">
        <f t="shared" ref="P82" si="229">F82*(1-6.5%)*(1-5%)</f>
        <v>98.098330000000004</v>
      </c>
      <c r="Q82" s="14">
        <f t="shared" ref="Q82" si="230">F82*(1-5.5%)*(1-5%)</f>
        <v>99.147509999999983</v>
      </c>
      <c r="R82" s="20">
        <v>189.9</v>
      </c>
      <c r="S82" s="21" t="s">
        <v>3</v>
      </c>
      <c r="T82" s="19" t="s">
        <v>3</v>
      </c>
      <c r="U82" s="19" t="s">
        <v>3</v>
      </c>
    </row>
    <row r="83" spans="1:21" x14ac:dyDescent="0.25">
      <c r="A83" s="18" t="s">
        <v>34</v>
      </c>
      <c r="B83" s="11" t="s">
        <v>97</v>
      </c>
      <c r="C83" s="12" t="s">
        <v>98</v>
      </c>
      <c r="D83" s="12" t="s">
        <v>99</v>
      </c>
      <c r="E83" s="12" t="s">
        <v>100</v>
      </c>
      <c r="F83" s="13" t="s">
        <v>101</v>
      </c>
      <c r="G83" s="13" t="s">
        <v>102</v>
      </c>
      <c r="H83" s="13" t="s">
        <v>103</v>
      </c>
      <c r="I83" s="13" t="s">
        <v>104</v>
      </c>
      <c r="J83" s="13" t="s">
        <v>105</v>
      </c>
      <c r="K83" s="13" t="s">
        <v>106</v>
      </c>
      <c r="L83" s="13" t="s">
        <v>107</v>
      </c>
      <c r="M83" s="13" t="s">
        <v>108</v>
      </c>
      <c r="N83" s="13" t="s">
        <v>109</v>
      </c>
      <c r="O83" s="13" t="s">
        <v>110</v>
      </c>
      <c r="P83" s="13" t="s">
        <v>111</v>
      </c>
      <c r="Q83" s="13" t="s">
        <v>112</v>
      </c>
      <c r="R83" s="13" t="s">
        <v>113</v>
      </c>
      <c r="S83" s="11" t="s">
        <v>114</v>
      </c>
      <c r="T83" s="11" t="s">
        <v>33</v>
      </c>
      <c r="U83" s="11" t="s">
        <v>115</v>
      </c>
    </row>
    <row r="84" spans="1:21" x14ac:dyDescent="0.25">
      <c r="A84" s="19" t="s">
        <v>1</v>
      </c>
      <c r="B84" s="19">
        <v>35845</v>
      </c>
      <c r="C84" s="19" t="s">
        <v>70</v>
      </c>
      <c r="D84" s="19" t="s">
        <v>62</v>
      </c>
      <c r="E84" s="19" t="s">
        <v>34</v>
      </c>
      <c r="F84" s="20">
        <v>110.44</v>
      </c>
      <c r="G84" s="14">
        <f t="shared" ref="G84" si="231">F84*(1-11.5%)*(1-5%)</f>
        <v>92.852429999999998</v>
      </c>
      <c r="H84" s="14">
        <f t="shared" ref="H84" si="232">F84*(1-11%)*(1-5%)</f>
        <v>93.377020000000002</v>
      </c>
      <c r="I84" s="14">
        <f t="shared" ref="I84" si="233">F84*(1-10.5%)*(1-5%)</f>
        <v>93.901609999999991</v>
      </c>
      <c r="J84" s="14">
        <f t="shared" ref="J84" si="234">F84*(1-10%)*(1-5%)</f>
        <v>94.426199999999994</v>
      </c>
      <c r="K84" s="14">
        <f t="shared" ref="K84" si="235">F84*(1-9.5%)*(1-5%)</f>
        <v>94.950789999999998</v>
      </c>
      <c r="L84" s="14">
        <f t="shared" ref="L84" si="236">F84*(1-9%)*(1-5%)</f>
        <v>95.475380000000001</v>
      </c>
      <c r="M84" s="14">
        <f t="shared" ref="M84" si="237">F84*(1-8.5%)*(1-5%)</f>
        <v>95.99996999999999</v>
      </c>
      <c r="N84" s="14">
        <f t="shared" ref="N84" si="238">F84*(1-8%)*(1-5%)</f>
        <v>96.524559999999994</v>
      </c>
      <c r="O84" s="14">
        <f t="shared" ref="O84" si="239">F84*(1-7.5%)*(1-5%)</f>
        <v>97.049149999999997</v>
      </c>
      <c r="P84" s="14">
        <f t="shared" ref="P84" si="240">F84*(1-6.5%)*(1-5%)</f>
        <v>98.098330000000004</v>
      </c>
      <c r="Q84" s="14">
        <f t="shared" ref="Q84" si="241">F84*(1-5.5%)*(1-5%)</f>
        <v>99.147509999999983</v>
      </c>
      <c r="R84" s="20">
        <v>189.9</v>
      </c>
      <c r="S84" s="21" t="s">
        <v>3</v>
      </c>
      <c r="T84" s="19" t="s">
        <v>3</v>
      </c>
      <c r="U84" s="19" t="s">
        <v>3</v>
      </c>
    </row>
    <row r="85" spans="1:21" x14ac:dyDescent="0.25">
      <c r="A85" s="18" t="s">
        <v>48</v>
      </c>
      <c r="B85" s="11" t="s">
        <v>97</v>
      </c>
      <c r="C85" s="12" t="s">
        <v>98</v>
      </c>
      <c r="D85" s="12" t="s">
        <v>99</v>
      </c>
      <c r="E85" s="12" t="s">
        <v>100</v>
      </c>
      <c r="F85" s="13" t="s">
        <v>101</v>
      </c>
      <c r="G85" s="13" t="s">
        <v>102</v>
      </c>
      <c r="H85" s="13" t="s">
        <v>103</v>
      </c>
      <c r="I85" s="13" t="s">
        <v>104</v>
      </c>
      <c r="J85" s="13" t="s">
        <v>105</v>
      </c>
      <c r="K85" s="13" t="s">
        <v>106</v>
      </c>
      <c r="L85" s="13" t="s">
        <v>107</v>
      </c>
      <c r="M85" s="13" t="s">
        <v>108</v>
      </c>
      <c r="N85" s="13" t="s">
        <v>109</v>
      </c>
      <c r="O85" s="13" t="s">
        <v>110</v>
      </c>
      <c r="P85" s="13" t="s">
        <v>111</v>
      </c>
      <c r="Q85" s="13" t="s">
        <v>112</v>
      </c>
      <c r="R85" s="13" t="s">
        <v>113</v>
      </c>
      <c r="S85" s="11" t="s">
        <v>114</v>
      </c>
      <c r="T85" s="11" t="s">
        <v>33</v>
      </c>
      <c r="U85" s="11" t="s">
        <v>115</v>
      </c>
    </row>
    <row r="86" spans="1:21" x14ac:dyDescent="0.25">
      <c r="A86" s="19"/>
      <c r="B86" s="19">
        <v>32409</v>
      </c>
      <c r="C86" s="19" t="s">
        <v>121</v>
      </c>
      <c r="D86" s="19" t="s">
        <v>62</v>
      </c>
      <c r="E86" s="19" t="s">
        <v>48</v>
      </c>
      <c r="F86" s="20">
        <v>75.569999999999993</v>
      </c>
      <c r="G86" s="14">
        <f t="shared" ref="G86" si="242">F86*(1-11.5%)*(1-5%)</f>
        <v>63.535477499999992</v>
      </c>
      <c r="H86" s="14">
        <f t="shared" ref="H86" si="243">F86*(1-11%)*(1-5%)</f>
        <v>63.894434999999994</v>
      </c>
      <c r="I86" s="14">
        <f t="shared" ref="I86" si="244">F86*(1-10.5%)*(1-5%)</f>
        <v>64.25339249999999</v>
      </c>
      <c r="J86" s="14">
        <f t="shared" ref="J86" si="245">F86*(1-10%)*(1-5%)</f>
        <v>64.612349999999992</v>
      </c>
      <c r="K86" s="14">
        <f t="shared" ref="K86" si="246">F86*(1-9.5%)*(1-5%)</f>
        <v>64.971307499999995</v>
      </c>
      <c r="L86" s="14">
        <f t="shared" ref="L86" si="247">F86*(1-9%)*(1-5%)</f>
        <v>65.330264999999997</v>
      </c>
      <c r="M86" s="14">
        <f t="shared" ref="M86" si="248">F86*(1-8.5%)*(1-5%)</f>
        <v>65.689222499999985</v>
      </c>
      <c r="N86" s="14">
        <f t="shared" ref="N86" si="249">F86*(1-8%)*(1-5%)</f>
        <v>66.048180000000002</v>
      </c>
      <c r="O86" s="14">
        <f t="shared" ref="O86" si="250">F86*(1-7.5%)*(1-5%)</f>
        <v>66.40713749999999</v>
      </c>
      <c r="P86" s="14">
        <f t="shared" ref="P86" si="251">F86*(1-6.5%)*(1-5%)</f>
        <v>67.125052499999995</v>
      </c>
      <c r="Q86" s="14">
        <f t="shared" ref="Q86" si="252">F86*(1-5.5%)*(1-5%)</f>
        <v>67.842967499999986</v>
      </c>
      <c r="R86" s="20">
        <v>129.9</v>
      </c>
      <c r="S86" s="21" t="s">
        <v>3</v>
      </c>
      <c r="T86" s="19" t="s">
        <v>3</v>
      </c>
      <c r="U86" s="19" t="s">
        <v>3</v>
      </c>
    </row>
    <row r="87" spans="1:21" x14ac:dyDescent="0.25">
      <c r="A87" s="19" t="s">
        <v>1</v>
      </c>
      <c r="B87" s="19">
        <v>35954</v>
      </c>
      <c r="C87" s="19" t="s">
        <v>71</v>
      </c>
      <c r="D87" s="19" t="s">
        <v>62</v>
      </c>
      <c r="E87" s="19" t="s">
        <v>48</v>
      </c>
      <c r="F87" s="20">
        <v>81.38</v>
      </c>
      <c r="G87" s="14">
        <f t="shared" ref="G87" si="253">F87*(1-11.5%)*(1-5%)</f>
        <v>68.420234999999991</v>
      </c>
      <c r="H87" s="14">
        <f t="shared" ref="H87" si="254">F87*(1-11%)*(1-5%)</f>
        <v>68.806790000000007</v>
      </c>
      <c r="I87" s="14">
        <f t="shared" ref="I87" si="255">F87*(1-10.5%)*(1-5%)</f>
        <v>69.193344999999994</v>
      </c>
      <c r="J87" s="14">
        <f t="shared" ref="J87" si="256">F87*(1-10%)*(1-5%)</f>
        <v>69.579899999999995</v>
      </c>
      <c r="K87" s="14">
        <f t="shared" ref="K87" si="257">F87*(1-9.5%)*(1-5%)</f>
        <v>69.966454999999996</v>
      </c>
      <c r="L87" s="14">
        <f t="shared" ref="L87" si="258">F87*(1-9%)*(1-5%)</f>
        <v>70.353009999999998</v>
      </c>
      <c r="M87" s="14">
        <f t="shared" ref="M87" si="259">F87*(1-8.5%)*(1-5%)</f>
        <v>70.739564999999999</v>
      </c>
      <c r="N87" s="14">
        <f t="shared" ref="N87" si="260">F87*(1-8%)*(1-5%)</f>
        <v>71.12612</v>
      </c>
      <c r="O87" s="14">
        <f t="shared" ref="O87" si="261">F87*(1-7.5%)*(1-5%)</f>
        <v>71.512675000000002</v>
      </c>
      <c r="P87" s="14">
        <f t="shared" ref="P87" si="262">F87*(1-6.5%)*(1-5%)</f>
        <v>72.28578499999999</v>
      </c>
      <c r="Q87" s="14">
        <f t="shared" ref="Q87" si="263">F87*(1-5.5%)*(1-5%)</f>
        <v>73.058894999999978</v>
      </c>
      <c r="R87" s="20">
        <v>139.9</v>
      </c>
      <c r="S87" s="21" t="s">
        <v>3</v>
      </c>
      <c r="T87" s="19" t="s">
        <v>3</v>
      </c>
      <c r="U87" s="19" t="s">
        <v>3</v>
      </c>
    </row>
    <row r="88" spans="1:21" x14ac:dyDescent="0.25">
      <c r="A88" s="18" t="s">
        <v>72</v>
      </c>
      <c r="B88" s="11" t="s">
        <v>97</v>
      </c>
      <c r="C88" s="12" t="s">
        <v>98</v>
      </c>
      <c r="D88" s="12" t="s">
        <v>99</v>
      </c>
      <c r="E88" s="12" t="s">
        <v>100</v>
      </c>
      <c r="F88" s="13" t="s">
        <v>101</v>
      </c>
      <c r="G88" s="13" t="s">
        <v>102</v>
      </c>
      <c r="H88" s="13" t="s">
        <v>103</v>
      </c>
      <c r="I88" s="13" t="s">
        <v>104</v>
      </c>
      <c r="J88" s="13" t="s">
        <v>105</v>
      </c>
      <c r="K88" s="13" t="s">
        <v>106</v>
      </c>
      <c r="L88" s="13" t="s">
        <v>107</v>
      </c>
      <c r="M88" s="13" t="s">
        <v>108</v>
      </c>
      <c r="N88" s="13" t="s">
        <v>109</v>
      </c>
      <c r="O88" s="13" t="s">
        <v>110</v>
      </c>
      <c r="P88" s="13" t="s">
        <v>111</v>
      </c>
      <c r="Q88" s="13" t="s">
        <v>112</v>
      </c>
      <c r="R88" s="13" t="s">
        <v>113</v>
      </c>
      <c r="S88" s="11" t="s">
        <v>114</v>
      </c>
      <c r="T88" s="11" t="s">
        <v>33</v>
      </c>
      <c r="U88" s="11" t="s">
        <v>115</v>
      </c>
    </row>
    <row r="89" spans="1:21" x14ac:dyDescent="0.25">
      <c r="A89" s="19" t="s">
        <v>1</v>
      </c>
      <c r="B89" s="19">
        <v>35884</v>
      </c>
      <c r="C89" s="19" t="s">
        <v>73</v>
      </c>
      <c r="D89" s="19" t="s">
        <v>62</v>
      </c>
      <c r="E89" s="19" t="s">
        <v>72</v>
      </c>
      <c r="F89" s="20">
        <v>87.19</v>
      </c>
      <c r="G89" s="14">
        <f t="shared" ref="G89" si="264">F89*(1-11.5%)*(1-5%)</f>
        <v>73.304992499999997</v>
      </c>
      <c r="H89" s="14">
        <f t="shared" ref="H89" si="265">F89*(1-11%)*(1-5%)</f>
        <v>73.719144999999983</v>
      </c>
      <c r="I89" s="14">
        <f t="shared" ref="I89" si="266">F89*(1-10.5%)*(1-5%)</f>
        <v>74.133297499999998</v>
      </c>
      <c r="J89" s="14">
        <f t="shared" ref="J89" si="267">F89*(1-10%)*(1-5%)</f>
        <v>74.547449999999998</v>
      </c>
      <c r="K89" s="14">
        <f t="shared" ref="K89" si="268">F89*(1-9.5%)*(1-5%)</f>
        <v>74.961602499999998</v>
      </c>
      <c r="L89" s="14">
        <f t="shared" ref="L89" si="269">F89*(1-9%)*(1-5%)</f>
        <v>75.375754999999998</v>
      </c>
      <c r="M89" s="14">
        <f t="shared" ref="M89" si="270">F89*(1-8.5%)*(1-5%)</f>
        <v>75.789907499999998</v>
      </c>
      <c r="N89" s="14">
        <f t="shared" ref="N89" si="271">F89*(1-8%)*(1-5%)</f>
        <v>76.204059999999998</v>
      </c>
      <c r="O89" s="14">
        <f t="shared" ref="O89" si="272">F89*(1-7.5%)*(1-5%)</f>
        <v>76.618212499999998</v>
      </c>
      <c r="P89" s="14">
        <f t="shared" ref="P89" si="273">F89*(1-6.5%)*(1-5%)</f>
        <v>77.446517499999999</v>
      </c>
      <c r="Q89" s="14">
        <f t="shared" ref="Q89" si="274">F89*(1-5.5%)*(1-5%)</f>
        <v>78.274822499999985</v>
      </c>
      <c r="R89" s="20">
        <v>149.9</v>
      </c>
      <c r="S89" s="21" t="s">
        <v>3</v>
      </c>
      <c r="T89" s="19" t="s">
        <v>3</v>
      </c>
      <c r="U89" s="19" t="s">
        <v>3</v>
      </c>
    </row>
    <row r="90" spans="1:21" x14ac:dyDescent="0.25">
      <c r="A90" s="18" t="s">
        <v>52</v>
      </c>
      <c r="B90" s="11" t="s">
        <v>97</v>
      </c>
      <c r="C90" s="12" t="s">
        <v>98</v>
      </c>
      <c r="D90" s="12" t="s">
        <v>99</v>
      </c>
      <c r="E90" s="12" t="s">
        <v>100</v>
      </c>
      <c r="F90" s="13" t="s">
        <v>101</v>
      </c>
      <c r="G90" s="13" t="s">
        <v>102</v>
      </c>
      <c r="H90" s="13" t="s">
        <v>103</v>
      </c>
      <c r="I90" s="13" t="s">
        <v>104</v>
      </c>
      <c r="J90" s="13" t="s">
        <v>105</v>
      </c>
      <c r="K90" s="13" t="s">
        <v>106</v>
      </c>
      <c r="L90" s="13" t="s">
        <v>107</v>
      </c>
      <c r="M90" s="13" t="s">
        <v>108</v>
      </c>
      <c r="N90" s="13" t="s">
        <v>109</v>
      </c>
      <c r="O90" s="13" t="s">
        <v>110</v>
      </c>
      <c r="P90" s="13" t="s">
        <v>111</v>
      </c>
      <c r="Q90" s="13" t="s">
        <v>112</v>
      </c>
      <c r="R90" s="13" t="s">
        <v>113</v>
      </c>
      <c r="S90" s="11" t="s">
        <v>114</v>
      </c>
      <c r="T90" s="11" t="s">
        <v>33</v>
      </c>
      <c r="U90" s="11" t="s">
        <v>115</v>
      </c>
    </row>
    <row r="91" spans="1:21" x14ac:dyDescent="0.25">
      <c r="A91" s="19" t="s">
        <v>1</v>
      </c>
      <c r="B91" s="19">
        <v>35795</v>
      </c>
      <c r="C91" s="19" t="s">
        <v>74</v>
      </c>
      <c r="D91" s="19" t="s">
        <v>62</v>
      </c>
      <c r="E91" s="19" t="s">
        <v>52</v>
      </c>
      <c r="F91" s="20">
        <v>87.19</v>
      </c>
      <c r="G91" s="14">
        <f t="shared" ref="G91" si="275">F91*(1-11.5%)*(1-5%)</f>
        <v>73.304992499999997</v>
      </c>
      <c r="H91" s="14">
        <f t="shared" ref="H91" si="276">F91*(1-11%)*(1-5%)</f>
        <v>73.719144999999983</v>
      </c>
      <c r="I91" s="14">
        <f t="shared" ref="I91" si="277">F91*(1-10.5%)*(1-5%)</f>
        <v>74.133297499999998</v>
      </c>
      <c r="J91" s="14">
        <f t="shared" ref="J91" si="278">F91*(1-10%)*(1-5%)</f>
        <v>74.547449999999998</v>
      </c>
      <c r="K91" s="14">
        <f t="shared" ref="K91" si="279">F91*(1-9.5%)*(1-5%)</f>
        <v>74.961602499999998</v>
      </c>
      <c r="L91" s="14">
        <f t="shared" ref="L91" si="280">F91*(1-9%)*(1-5%)</f>
        <v>75.375754999999998</v>
      </c>
      <c r="M91" s="14">
        <f t="shared" ref="M91" si="281">F91*(1-8.5%)*(1-5%)</f>
        <v>75.789907499999998</v>
      </c>
      <c r="N91" s="14">
        <f t="shared" ref="N91" si="282">F91*(1-8%)*(1-5%)</f>
        <v>76.204059999999998</v>
      </c>
      <c r="O91" s="14">
        <f t="shared" ref="O91" si="283">F91*(1-7.5%)*(1-5%)</f>
        <v>76.618212499999998</v>
      </c>
      <c r="P91" s="14">
        <f t="shared" ref="P91" si="284">F91*(1-6.5%)*(1-5%)</f>
        <v>77.446517499999999</v>
      </c>
      <c r="Q91" s="14">
        <f t="shared" ref="Q91" si="285">F91*(1-5.5%)*(1-5%)</f>
        <v>78.274822499999985</v>
      </c>
      <c r="R91" s="20">
        <v>149.9</v>
      </c>
      <c r="S91" s="21" t="s">
        <v>3</v>
      </c>
      <c r="T91" s="19" t="s">
        <v>3</v>
      </c>
      <c r="U91" s="19" t="s">
        <v>3</v>
      </c>
    </row>
    <row r="92" spans="1:21" x14ac:dyDescent="0.25">
      <c r="A92" s="15" t="s">
        <v>75</v>
      </c>
      <c r="B92" s="15" t="s">
        <v>1</v>
      </c>
      <c r="C92" s="15" t="s">
        <v>1</v>
      </c>
      <c r="D92" s="15" t="s">
        <v>1</v>
      </c>
      <c r="E92" s="15" t="s">
        <v>1</v>
      </c>
      <c r="F92" s="16" t="s">
        <v>1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 t="s">
        <v>1</v>
      </c>
      <c r="S92" s="17" t="s">
        <v>1</v>
      </c>
      <c r="T92" s="15" t="s">
        <v>1</v>
      </c>
      <c r="U92" s="15" t="s">
        <v>1</v>
      </c>
    </row>
    <row r="93" spans="1:21" x14ac:dyDescent="0.25">
      <c r="A93" s="18" t="s">
        <v>48</v>
      </c>
      <c r="B93" s="11" t="s">
        <v>97</v>
      </c>
      <c r="C93" s="12" t="s">
        <v>98</v>
      </c>
      <c r="D93" s="12" t="s">
        <v>99</v>
      </c>
      <c r="E93" s="12" t="s">
        <v>100</v>
      </c>
      <c r="F93" s="13" t="s">
        <v>101</v>
      </c>
      <c r="G93" s="13" t="s">
        <v>102</v>
      </c>
      <c r="H93" s="13" t="s">
        <v>103</v>
      </c>
      <c r="I93" s="13" t="s">
        <v>104</v>
      </c>
      <c r="J93" s="13" t="s">
        <v>105</v>
      </c>
      <c r="K93" s="13" t="s">
        <v>106</v>
      </c>
      <c r="L93" s="13" t="s">
        <v>107</v>
      </c>
      <c r="M93" s="13" t="s">
        <v>108</v>
      </c>
      <c r="N93" s="13" t="s">
        <v>109</v>
      </c>
      <c r="O93" s="13" t="s">
        <v>110</v>
      </c>
      <c r="P93" s="13" t="s">
        <v>111</v>
      </c>
      <c r="Q93" s="13" t="s">
        <v>112</v>
      </c>
      <c r="R93" s="13" t="s">
        <v>113</v>
      </c>
      <c r="S93" s="11" t="s">
        <v>114</v>
      </c>
      <c r="T93" s="11" t="s">
        <v>33</v>
      </c>
      <c r="U93" s="11" t="s">
        <v>115</v>
      </c>
    </row>
    <row r="94" spans="1:21" x14ac:dyDescent="0.25">
      <c r="A94" s="19" t="s">
        <v>1</v>
      </c>
      <c r="B94" s="19">
        <v>35865</v>
      </c>
      <c r="C94" s="19" t="s">
        <v>76</v>
      </c>
      <c r="D94" s="19" t="s">
        <v>75</v>
      </c>
      <c r="E94" s="19" t="s">
        <v>48</v>
      </c>
      <c r="F94" s="20">
        <v>52.32</v>
      </c>
      <c r="G94" s="14">
        <f t="shared" ref="G94" si="286">F94*(1-11.5%)*(1-5%)</f>
        <v>43.988040000000005</v>
      </c>
      <c r="H94" s="14">
        <f t="shared" ref="H94" si="287">F94*(1-11%)*(1-5%)</f>
        <v>44.236559999999997</v>
      </c>
      <c r="I94" s="14">
        <f t="shared" ref="I94" si="288">F94*(1-10.5%)*(1-5%)</f>
        <v>44.485079999999996</v>
      </c>
      <c r="J94" s="14">
        <f t="shared" ref="J94" si="289">F94*(1-10%)*(1-5%)</f>
        <v>44.733599999999996</v>
      </c>
      <c r="K94" s="14">
        <f t="shared" ref="K94" si="290">F94*(1-9.5%)*(1-5%)</f>
        <v>44.982120000000002</v>
      </c>
      <c r="L94" s="14">
        <f t="shared" ref="L94" si="291">F94*(1-9%)*(1-5%)</f>
        <v>45.230640000000001</v>
      </c>
      <c r="M94" s="14">
        <f t="shared" ref="M94" si="292">F94*(1-8.5%)*(1-5%)</f>
        <v>45.47916</v>
      </c>
      <c r="N94" s="14">
        <f t="shared" ref="N94" si="293">F94*(1-8%)*(1-5%)</f>
        <v>45.727679999999999</v>
      </c>
      <c r="O94" s="14">
        <f t="shared" ref="O94" si="294">F94*(1-7.5%)*(1-5%)</f>
        <v>45.976199999999999</v>
      </c>
      <c r="P94" s="14">
        <f t="shared" ref="P94" si="295">F94*(1-6.5%)*(1-5%)</f>
        <v>46.473240000000004</v>
      </c>
      <c r="Q94" s="14">
        <f t="shared" ref="Q94" si="296">F94*(1-5.5%)*(1-5%)</f>
        <v>46.970279999999995</v>
      </c>
      <c r="R94" s="20">
        <v>89.9</v>
      </c>
      <c r="S94" s="21" t="s">
        <v>3</v>
      </c>
      <c r="T94" s="19" t="s">
        <v>3</v>
      </c>
      <c r="U94" s="19" t="s">
        <v>3</v>
      </c>
    </row>
    <row r="95" spans="1:21" x14ac:dyDescent="0.25">
      <c r="A95" s="15" t="s">
        <v>77</v>
      </c>
      <c r="B95" s="15" t="s">
        <v>1</v>
      </c>
      <c r="C95" s="15" t="s">
        <v>1</v>
      </c>
      <c r="D95" s="15" t="s">
        <v>1</v>
      </c>
      <c r="E95" s="15" t="s">
        <v>1</v>
      </c>
      <c r="F95" s="16" t="s">
        <v>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 t="s">
        <v>1</v>
      </c>
      <c r="S95" s="17" t="s">
        <v>1</v>
      </c>
      <c r="T95" s="15" t="s">
        <v>1</v>
      </c>
      <c r="U95" s="15" t="s">
        <v>1</v>
      </c>
    </row>
    <row r="96" spans="1:21" x14ac:dyDescent="0.25">
      <c r="A96" s="18" t="s">
        <v>8</v>
      </c>
      <c r="B96" s="11" t="s">
        <v>97</v>
      </c>
      <c r="C96" s="12" t="s">
        <v>98</v>
      </c>
      <c r="D96" s="12" t="s">
        <v>99</v>
      </c>
      <c r="E96" s="12" t="s">
        <v>100</v>
      </c>
      <c r="F96" s="13" t="s">
        <v>101</v>
      </c>
      <c r="G96" s="13" t="s">
        <v>102</v>
      </c>
      <c r="H96" s="13" t="s">
        <v>103</v>
      </c>
      <c r="I96" s="13" t="s">
        <v>104</v>
      </c>
      <c r="J96" s="13" t="s">
        <v>105</v>
      </c>
      <c r="K96" s="13" t="s">
        <v>106</v>
      </c>
      <c r="L96" s="13" t="s">
        <v>107</v>
      </c>
      <c r="M96" s="13" t="s">
        <v>108</v>
      </c>
      <c r="N96" s="13" t="s">
        <v>109</v>
      </c>
      <c r="O96" s="13" t="s">
        <v>110</v>
      </c>
      <c r="P96" s="13" t="s">
        <v>111</v>
      </c>
      <c r="Q96" s="13" t="s">
        <v>112</v>
      </c>
      <c r="R96" s="13" t="s">
        <v>113</v>
      </c>
      <c r="S96" s="11" t="s">
        <v>114</v>
      </c>
      <c r="T96" s="11" t="s">
        <v>33</v>
      </c>
      <c r="U96" s="11" t="s">
        <v>115</v>
      </c>
    </row>
    <row r="97" spans="1:21" x14ac:dyDescent="0.25">
      <c r="A97" s="19" t="s">
        <v>1</v>
      </c>
      <c r="B97" s="19">
        <v>32833</v>
      </c>
      <c r="C97" s="19" t="s">
        <v>78</v>
      </c>
      <c r="D97" s="19" t="s">
        <v>77</v>
      </c>
      <c r="E97" s="19" t="s">
        <v>8</v>
      </c>
      <c r="F97" s="20">
        <v>127.88</v>
      </c>
      <c r="G97" s="14">
        <f t="shared" ref="G97:G99" si="297">F97*(1-11.5%)*(1-5%)</f>
        <v>107.51510999999999</v>
      </c>
      <c r="H97" s="14">
        <f t="shared" ref="H97:H99" si="298">F97*(1-11%)*(1-5%)</f>
        <v>108.12253999999999</v>
      </c>
      <c r="I97" s="14">
        <f t="shared" ref="I97:I99" si="299">F97*(1-10.5%)*(1-5%)</f>
        <v>108.72996999999999</v>
      </c>
      <c r="J97" s="14">
        <f t="shared" ref="J97:J99" si="300">F97*(1-10%)*(1-5%)</f>
        <v>109.33739999999999</v>
      </c>
      <c r="K97" s="14">
        <f t="shared" ref="K97:K99" si="301">F97*(1-9.5%)*(1-5%)</f>
        <v>109.94482999999998</v>
      </c>
      <c r="L97" s="14">
        <f t="shared" ref="L97:L99" si="302">F97*(1-9%)*(1-5%)</f>
        <v>110.55226</v>
      </c>
      <c r="M97" s="14">
        <f t="shared" ref="M97:M99" si="303">F97*(1-8.5%)*(1-5%)</f>
        <v>111.15969</v>
      </c>
      <c r="N97" s="14">
        <f t="shared" ref="N97:N99" si="304">F97*(1-8%)*(1-5%)</f>
        <v>111.76712000000001</v>
      </c>
      <c r="O97" s="14">
        <f t="shared" ref="O97:O99" si="305">F97*(1-7.5%)*(1-5%)</f>
        <v>112.37455</v>
      </c>
      <c r="P97" s="14">
        <f t="shared" ref="P97:P99" si="306">F97*(1-6.5%)*(1-5%)</f>
        <v>113.58941</v>
      </c>
      <c r="Q97" s="14">
        <f t="shared" ref="Q97:Q99" si="307">F97*(1-5.5%)*(1-5%)</f>
        <v>114.80426999999999</v>
      </c>
      <c r="R97" s="20">
        <v>219.9</v>
      </c>
      <c r="S97" s="21" t="s">
        <v>3</v>
      </c>
      <c r="T97" s="19" t="s">
        <v>3</v>
      </c>
      <c r="U97" s="19" t="s">
        <v>3</v>
      </c>
    </row>
    <row r="98" spans="1:21" x14ac:dyDescent="0.25">
      <c r="A98" s="19" t="s">
        <v>1</v>
      </c>
      <c r="B98" s="19">
        <v>35838</v>
      </c>
      <c r="C98" s="19" t="s">
        <v>79</v>
      </c>
      <c r="D98" s="19" t="s">
        <v>77</v>
      </c>
      <c r="E98" s="19" t="s">
        <v>8</v>
      </c>
      <c r="F98" s="20">
        <v>127.88</v>
      </c>
      <c r="G98" s="14">
        <f t="shared" si="297"/>
        <v>107.51510999999999</v>
      </c>
      <c r="H98" s="14">
        <f t="shared" si="298"/>
        <v>108.12253999999999</v>
      </c>
      <c r="I98" s="14">
        <f t="shared" si="299"/>
        <v>108.72996999999999</v>
      </c>
      <c r="J98" s="14">
        <f t="shared" si="300"/>
        <v>109.33739999999999</v>
      </c>
      <c r="K98" s="14">
        <f t="shared" si="301"/>
        <v>109.94482999999998</v>
      </c>
      <c r="L98" s="14">
        <f t="shared" si="302"/>
        <v>110.55226</v>
      </c>
      <c r="M98" s="14">
        <f t="shared" si="303"/>
        <v>111.15969</v>
      </c>
      <c r="N98" s="14">
        <f t="shared" si="304"/>
        <v>111.76712000000001</v>
      </c>
      <c r="O98" s="14">
        <f t="shared" si="305"/>
        <v>112.37455</v>
      </c>
      <c r="P98" s="14">
        <f t="shared" si="306"/>
        <v>113.58941</v>
      </c>
      <c r="Q98" s="14">
        <f t="shared" si="307"/>
        <v>114.80426999999999</v>
      </c>
      <c r="R98" s="20">
        <v>219.9</v>
      </c>
      <c r="S98" s="21" t="s">
        <v>3</v>
      </c>
      <c r="T98" s="19" t="s">
        <v>3</v>
      </c>
      <c r="U98" s="19" t="s">
        <v>3</v>
      </c>
    </row>
    <row r="99" spans="1:21" x14ac:dyDescent="0.25">
      <c r="A99" s="19" t="s">
        <v>1</v>
      </c>
      <c r="B99" s="19">
        <v>35893</v>
      </c>
      <c r="C99" s="19" t="s">
        <v>80</v>
      </c>
      <c r="D99" s="19" t="s">
        <v>77</v>
      </c>
      <c r="E99" s="19" t="s">
        <v>8</v>
      </c>
      <c r="F99" s="20">
        <v>122.07</v>
      </c>
      <c r="G99" s="14">
        <f t="shared" si="297"/>
        <v>102.63035249999999</v>
      </c>
      <c r="H99" s="14">
        <f t="shared" si="298"/>
        <v>103.21018499999998</v>
      </c>
      <c r="I99" s="14">
        <f t="shared" si="299"/>
        <v>103.7900175</v>
      </c>
      <c r="J99" s="14">
        <f t="shared" si="300"/>
        <v>104.36985</v>
      </c>
      <c r="K99" s="14">
        <f t="shared" si="301"/>
        <v>104.94968249999999</v>
      </c>
      <c r="L99" s="14">
        <f t="shared" si="302"/>
        <v>105.52951499999999</v>
      </c>
      <c r="M99" s="14">
        <f t="shared" si="303"/>
        <v>106.1093475</v>
      </c>
      <c r="N99" s="14">
        <f t="shared" si="304"/>
        <v>106.68917999999999</v>
      </c>
      <c r="O99" s="14">
        <f t="shared" si="305"/>
        <v>107.26901249999999</v>
      </c>
      <c r="P99" s="14">
        <f t="shared" si="306"/>
        <v>108.42867750000001</v>
      </c>
      <c r="Q99" s="14">
        <f t="shared" si="307"/>
        <v>109.58834249999998</v>
      </c>
      <c r="R99" s="20">
        <v>209.9</v>
      </c>
      <c r="S99" s="21" t="s">
        <v>3</v>
      </c>
      <c r="T99" s="19" t="s">
        <v>3</v>
      </c>
      <c r="U99" s="19" t="s">
        <v>3</v>
      </c>
    </row>
    <row r="100" spans="1:21" x14ac:dyDescent="0.25">
      <c r="A100" s="18" t="s">
        <v>26</v>
      </c>
      <c r="B100" s="11" t="s">
        <v>97</v>
      </c>
      <c r="C100" s="12" t="s">
        <v>98</v>
      </c>
      <c r="D100" s="12" t="s">
        <v>99</v>
      </c>
      <c r="E100" s="12" t="s">
        <v>100</v>
      </c>
      <c r="F100" s="13" t="s">
        <v>101</v>
      </c>
      <c r="G100" s="13" t="s">
        <v>102</v>
      </c>
      <c r="H100" s="13" t="s">
        <v>103</v>
      </c>
      <c r="I100" s="13" t="s">
        <v>104</v>
      </c>
      <c r="J100" s="13" t="s">
        <v>105</v>
      </c>
      <c r="K100" s="13" t="s">
        <v>106</v>
      </c>
      <c r="L100" s="13" t="s">
        <v>107</v>
      </c>
      <c r="M100" s="13" t="s">
        <v>108</v>
      </c>
      <c r="N100" s="13" t="s">
        <v>109</v>
      </c>
      <c r="O100" s="13" t="s">
        <v>110</v>
      </c>
      <c r="P100" s="13" t="s">
        <v>111</v>
      </c>
      <c r="Q100" s="13" t="s">
        <v>112</v>
      </c>
      <c r="R100" s="13" t="s">
        <v>113</v>
      </c>
      <c r="S100" s="11" t="s">
        <v>114</v>
      </c>
      <c r="T100" s="11" t="s">
        <v>33</v>
      </c>
      <c r="U100" s="11" t="s">
        <v>115</v>
      </c>
    </row>
    <row r="101" spans="1:21" x14ac:dyDescent="0.25">
      <c r="A101" s="19" t="s">
        <v>1</v>
      </c>
      <c r="B101" s="19">
        <v>35889</v>
      </c>
      <c r="C101" s="19" t="s">
        <v>81</v>
      </c>
      <c r="D101" s="19" t="s">
        <v>77</v>
      </c>
      <c r="E101" s="19" t="s">
        <v>26</v>
      </c>
      <c r="F101" s="20">
        <v>87.19</v>
      </c>
      <c r="G101" s="14">
        <f t="shared" ref="G101:G102" si="308">F101*(1-11.5%)*(1-5%)</f>
        <v>73.304992499999997</v>
      </c>
      <c r="H101" s="14">
        <f t="shared" ref="H101:H102" si="309">F101*(1-11%)*(1-5%)</f>
        <v>73.719144999999983</v>
      </c>
      <c r="I101" s="14">
        <f t="shared" ref="I101:I102" si="310">F101*(1-10.5%)*(1-5%)</f>
        <v>74.133297499999998</v>
      </c>
      <c r="J101" s="14">
        <f t="shared" ref="J101:J102" si="311">F101*(1-10%)*(1-5%)</f>
        <v>74.547449999999998</v>
      </c>
      <c r="K101" s="14">
        <f t="shared" ref="K101:K102" si="312">F101*(1-9.5%)*(1-5%)</f>
        <v>74.961602499999998</v>
      </c>
      <c r="L101" s="14">
        <f t="shared" ref="L101:L102" si="313">F101*(1-9%)*(1-5%)</f>
        <v>75.375754999999998</v>
      </c>
      <c r="M101" s="14">
        <f t="shared" ref="M101:M102" si="314">F101*(1-8.5%)*(1-5%)</f>
        <v>75.789907499999998</v>
      </c>
      <c r="N101" s="14">
        <f t="shared" ref="N101:N102" si="315">F101*(1-8%)*(1-5%)</f>
        <v>76.204059999999998</v>
      </c>
      <c r="O101" s="14">
        <f t="shared" ref="O101:O102" si="316">F101*(1-7.5%)*(1-5%)</f>
        <v>76.618212499999998</v>
      </c>
      <c r="P101" s="14">
        <f t="shared" ref="P101:P102" si="317">F101*(1-6.5%)*(1-5%)</f>
        <v>77.446517499999999</v>
      </c>
      <c r="Q101" s="14">
        <f t="shared" ref="Q101:Q102" si="318">F101*(1-5.5%)*(1-5%)</f>
        <v>78.274822499999985</v>
      </c>
      <c r="R101" s="20">
        <v>149.9</v>
      </c>
      <c r="S101" s="21" t="s">
        <v>3</v>
      </c>
      <c r="T101" s="19" t="s">
        <v>5</v>
      </c>
      <c r="U101" s="19" t="s">
        <v>3</v>
      </c>
    </row>
    <row r="102" spans="1:21" x14ac:dyDescent="0.25">
      <c r="A102" s="19" t="s">
        <v>1</v>
      </c>
      <c r="B102" s="19">
        <v>35903</v>
      </c>
      <c r="C102" s="19" t="s">
        <v>82</v>
      </c>
      <c r="D102" s="19" t="s">
        <v>77</v>
      </c>
      <c r="E102" s="19" t="s">
        <v>26</v>
      </c>
      <c r="F102" s="20">
        <v>58.13</v>
      </c>
      <c r="G102" s="14">
        <f t="shared" si="308"/>
        <v>48.872797499999997</v>
      </c>
      <c r="H102" s="14">
        <f t="shared" si="309"/>
        <v>49.148915000000002</v>
      </c>
      <c r="I102" s="14">
        <f t="shared" si="310"/>
        <v>49.4250325</v>
      </c>
      <c r="J102" s="14">
        <f t="shared" si="311"/>
        <v>49.701149999999998</v>
      </c>
      <c r="K102" s="14">
        <f t="shared" si="312"/>
        <v>49.977267500000004</v>
      </c>
      <c r="L102" s="14">
        <f t="shared" si="313"/>
        <v>50.253385000000002</v>
      </c>
      <c r="M102" s="14">
        <f t="shared" si="314"/>
        <v>50.5295025</v>
      </c>
      <c r="N102" s="14">
        <f t="shared" si="315"/>
        <v>50.805620000000005</v>
      </c>
      <c r="O102" s="14">
        <f t="shared" si="316"/>
        <v>51.081737500000003</v>
      </c>
      <c r="P102" s="14">
        <f t="shared" si="317"/>
        <v>51.633972499999999</v>
      </c>
      <c r="Q102" s="14">
        <f t="shared" si="318"/>
        <v>52.186207500000002</v>
      </c>
      <c r="R102" s="20">
        <v>99.9</v>
      </c>
      <c r="S102" s="21" t="s">
        <v>3</v>
      </c>
      <c r="T102" s="19" t="s">
        <v>3</v>
      </c>
      <c r="U102" s="19" t="s">
        <v>3</v>
      </c>
    </row>
    <row r="103" spans="1:21" x14ac:dyDescent="0.25">
      <c r="A103" s="18" t="s">
        <v>34</v>
      </c>
      <c r="B103" s="11" t="s">
        <v>97</v>
      </c>
      <c r="C103" s="12" t="s">
        <v>98</v>
      </c>
      <c r="D103" s="12" t="s">
        <v>99</v>
      </c>
      <c r="E103" s="12" t="s">
        <v>100</v>
      </c>
      <c r="F103" s="13" t="s">
        <v>101</v>
      </c>
      <c r="G103" s="13" t="s">
        <v>102</v>
      </c>
      <c r="H103" s="13" t="s">
        <v>103</v>
      </c>
      <c r="I103" s="13" t="s">
        <v>104</v>
      </c>
      <c r="J103" s="13" t="s">
        <v>105</v>
      </c>
      <c r="K103" s="13" t="s">
        <v>106</v>
      </c>
      <c r="L103" s="13" t="s">
        <v>107</v>
      </c>
      <c r="M103" s="13" t="s">
        <v>108</v>
      </c>
      <c r="N103" s="13" t="s">
        <v>109</v>
      </c>
      <c r="O103" s="13" t="s">
        <v>110</v>
      </c>
      <c r="P103" s="13" t="s">
        <v>111</v>
      </c>
      <c r="Q103" s="13" t="s">
        <v>112</v>
      </c>
      <c r="R103" s="13" t="s">
        <v>113</v>
      </c>
      <c r="S103" s="11" t="s">
        <v>114</v>
      </c>
      <c r="T103" s="11" t="s">
        <v>33</v>
      </c>
      <c r="U103" s="11" t="s">
        <v>115</v>
      </c>
    </row>
    <row r="104" spans="1:21" x14ac:dyDescent="0.25">
      <c r="A104" s="19" t="s">
        <v>1</v>
      </c>
      <c r="B104" s="19">
        <v>35844</v>
      </c>
      <c r="C104" s="19" t="s">
        <v>83</v>
      </c>
      <c r="D104" s="19" t="s">
        <v>77</v>
      </c>
      <c r="E104" s="19" t="s">
        <v>34</v>
      </c>
      <c r="F104" s="20">
        <v>98.82</v>
      </c>
      <c r="G104" s="14">
        <f t="shared" ref="G104" si="319">F104*(1-11.5%)*(1-5%)</f>
        <v>83.082914999999986</v>
      </c>
      <c r="H104" s="14">
        <f t="shared" ref="H104" si="320">F104*(1-11%)*(1-5%)</f>
        <v>83.552309999999991</v>
      </c>
      <c r="I104" s="14">
        <f t="shared" ref="I104" si="321">F104*(1-10.5%)*(1-5%)</f>
        <v>84.021704999999997</v>
      </c>
      <c r="J104" s="14">
        <f t="shared" ref="J104" si="322">F104*(1-10%)*(1-5%)</f>
        <v>84.491100000000003</v>
      </c>
      <c r="K104" s="14">
        <f t="shared" ref="K104" si="323">F104*(1-9.5%)*(1-5%)</f>
        <v>84.960494999999995</v>
      </c>
      <c r="L104" s="14">
        <f t="shared" ref="L104" si="324">F104*(1-9%)*(1-5%)</f>
        <v>85.429889999999986</v>
      </c>
      <c r="M104" s="14">
        <f t="shared" ref="M104" si="325">F104*(1-8.5%)*(1-5%)</f>
        <v>85.899284999999992</v>
      </c>
      <c r="N104" s="14">
        <f t="shared" ref="N104" si="326">F104*(1-8%)*(1-5%)</f>
        <v>86.368679999999998</v>
      </c>
      <c r="O104" s="14">
        <f t="shared" ref="O104" si="327">F104*(1-7.5%)*(1-5%)</f>
        <v>86.838075000000003</v>
      </c>
      <c r="P104" s="14">
        <f t="shared" ref="P104" si="328">F104*(1-6.5%)*(1-5%)</f>
        <v>87.776864999999987</v>
      </c>
      <c r="Q104" s="14">
        <f t="shared" ref="Q104" si="329">F104*(1-5.5%)*(1-5%)</f>
        <v>88.715654999999984</v>
      </c>
      <c r="R104" s="20">
        <v>169.9</v>
      </c>
      <c r="S104" s="21" t="s">
        <v>3</v>
      </c>
      <c r="T104" s="19" t="s">
        <v>3</v>
      </c>
      <c r="U104" s="19" t="s">
        <v>3</v>
      </c>
    </row>
    <row r="105" spans="1:21" x14ac:dyDescent="0.25">
      <c r="A105" s="18" t="s">
        <v>84</v>
      </c>
      <c r="B105" s="11" t="s">
        <v>97</v>
      </c>
      <c r="C105" s="12" t="s">
        <v>98</v>
      </c>
      <c r="D105" s="12" t="s">
        <v>99</v>
      </c>
      <c r="E105" s="12" t="s">
        <v>100</v>
      </c>
      <c r="F105" s="13" t="s">
        <v>101</v>
      </c>
      <c r="G105" s="13" t="s">
        <v>102</v>
      </c>
      <c r="H105" s="13" t="s">
        <v>103</v>
      </c>
      <c r="I105" s="13" t="s">
        <v>104</v>
      </c>
      <c r="J105" s="13" t="s">
        <v>105</v>
      </c>
      <c r="K105" s="13" t="s">
        <v>106</v>
      </c>
      <c r="L105" s="13" t="s">
        <v>107</v>
      </c>
      <c r="M105" s="13" t="s">
        <v>108</v>
      </c>
      <c r="N105" s="13" t="s">
        <v>109</v>
      </c>
      <c r="O105" s="13" t="s">
        <v>110</v>
      </c>
      <c r="P105" s="13" t="s">
        <v>111</v>
      </c>
      <c r="Q105" s="13" t="s">
        <v>112</v>
      </c>
      <c r="R105" s="13" t="s">
        <v>113</v>
      </c>
      <c r="S105" s="11" t="s">
        <v>114</v>
      </c>
      <c r="T105" s="11" t="s">
        <v>33</v>
      </c>
      <c r="U105" s="11" t="s">
        <v>115</v>
      </c>
    </row>
    <row r="106" spans="1:21" x14ac:dyDescent="0.25">
      <c r="A106" s="19" t="s">
        <v>1</v>
      </c>
      <c r="B106" s="19">
        <v>35909</v>
      </c>
      <c r="C106" s="19" t="s">
        <v>85</v>
      </c>
      <c r="D106" s="19" t="s">
        <v>77</v>
      </c>
      <c r="E106" s="19" t="s">
        <v>84</v>
      </c>
      <c r="F106" s="20">
        <v>81.38</v>
      </c>
      <c r="G106" s="14">
        <f t="shared" ref="G106" si="330">F106*(1-11.5%)*(1-5%)</f>
        <v>68.420234999999991</v>
      </c>
      <c r="H106" s="14">
        <f t="shared" ref="H106" si="331">F106*(1-11%)*(1-5%)</f>
        <v>68.806790000000007</v>
      </c>
      <c r="I106" s="14">
        <f t="shared" ref="I106" si="332">F106*(1-10.5%)*(1-5%)</f>
        <v>69.193344999999994</v>
      </c>
      <c r="J106" s="14">
        <f t="shared" ref="J106" si="333">F106*(1-10%)*(1-5%)</f>
        <v>69.579899999999995</v>
      </c>
      <c r="K106" s="14">
        <f t="shared" ref="K106" si="334">F106*(1-9.5%)*(1-5%)</f>
        <v>69.966454999999996</v>
      </c>
      <c r="L106" s="14">
        <f t="shared" ref="L106" si="335">F106*(1-9%)*(1-5%)</f>
        <v>70.353009999999998</v>
      </c>
      <c r="M106" s="14">
        <f t="shared" ref="M106" si="336">F106*(1-8.5%)*(1-5%)</f>
        <v>70.739564999999999</v>
      </c>
      <c r="N106" s="14">
        <f t="shared" ref="N106" si="337">F106*(1-8%)*(1-5%)</f>
        <v>71.12612</v>
      </c>
      <c r="O106" s="14">
        <f t="shared" ref="O106" si="338">F106*(1-7.5%)*(1-5%)</f>
        <v>71.512675000000002</v>
      </c>
      <c r="P106" s="14">
        <f t="shared" ref="P106" si="339">F106*(1-6.5%)*(1-5%)</f>
        <v>72.28578499999999</v>
      </c>
      <c r="Q106" s="14">
        <f t="shared" ref="Q106" si="340">F106*(1-5.5%)*(1-5%)</f>
        <v>73.058894999999978</v>
      </c>
      <c r="R106" s="20">
        <v>139.9</v>
      </c>
      <c r="S106" s="21" t="s">
        <v>3</v>
      </c>
      <c r="T106" s="19" t="s">
        <v>5</v>
      </c>
      <c r="U106" s="19" t="s">
        <v>3</v>
      </c>
    </row>
    <row r="107" spans="1:21" x14ac:dyDescent="0.25">
      <c r="A107" s="18" t="s">
        <v>48</v>
      </c>
      <c r="B107" s="11" t="s">
        <v>97</v>
      </c>
      <c r="C107" s="12" t="s">
        <v>98</v>
      </c>
      <c r="D107" s="12" t="s">
        <v>99</v>
      </c>
      <c r="E107" s="12" t="s">
        <v>100</v>
      </c>
      <c r="F107" s="13" t="s">
        <v>101</v>
      </c>
      <c r="G107" s="13" t="s">
        <v>102</v>
      </c>
      <c r="H107" s="13" t="s">
        <v>103</v>
      </c>
      <c r="I107" s="13" t="s">
        <v>104</v>
      </c>
      <c r="J107" s="13" t="s">
        <v>105</v>
      </c>
      <c r="K107" s="13" t="s">
        <v>106</v>
      </c>
      <c r="L107" s="13" t="s">
        <v>107</v>
      </c>
      <c r="M107" s="13" t="s">
        <v>108</v>
      </c>
      <c r="N107" s="13" t="s">
        <v>109</v>
      </c>
      <c r="O107" s="13" t="s">
        <v>110</v>
      </c>
      <c r="P107" s="13" t="s">
        <v>111</v>
      </c>
      <c r="Q107" s="13" t="s">
        <v>112</v>
      </c>
      <c r="R107" s="13" t="s">
        <v>113</v>
      </c>
      <c r="S107" s="11" t="s">
        <v>114</v>
      </c>
      <c r="T107" s="11" t="s">
        <v>33</v>
      </c>
      <c r="U107" s="11" t="s">
        <v>115</v>
      </c>
    </row>
    <row r="108" spans="1:21" x14ac:dyDescent="0.25">
      <c r="A108" s="19" t="s">
        <v>1</v>
      </c>
      <c r="B108" s="19">
        <v>35902</v>
      </c>
      <c r="C108" s="19" t="s">
        <v>86</v>
      </c>
      <c r="D108" s="19" t="s">
        <v>77</v>
      </c>
      <c r="E108" s="19" t="s">
        <v>48</v>
      </c>
      <c r="F108" s="20">
        <v>63.94</v>
      </c>
      <c r="G108" s="14">
        <f t="shared" ref="G108:G111" si="341">F108*(1-11.5%)*(1-5%)</f>
        <v>53.757554999999996</v>
      </c>
      <c r="H108" s="14">
        <f t="shared" ref="H108:H111" si="342">F108*(1-11%)*(1-5%)</f>
        <v>54.061269999999993</v>
      </c>
      <c r="I108" s="14">
        <f t="shared" ref="I108:I111" si="343">F108*(1-10.5%)*(1-5%)</f>
        <v>54.364984999999997</v>
      </c>
      <c r="J108" s="14">
        <f t="shared" ref="J108:J111" si="344">F108*(1-10%)*(1-5%)</f>
        <v>54.668699999999994</v>
      </c>
      <c r="K108" s="14">
        <f t="shared" ref="K108:K111" si="345">F108*(1-9.5%)*(1-5%)</f>
        <v>54.972414999999991</v>
      </c>
      <c r="L108" s="14">
        <f t="shared" ref="L108:L111" si="346">F108*(1-9%)*(1-5%)</f>
        <v>55.276130000000002</v>
      </c>
      <c r="M108" s="14">
        <f t="shared" ref="M108:M111" si="347">F108*(1-8.5%)*(1-5%)</f>
        <v>55.579844999999999</v>
      </c>
      <c r="N108" s="14">
        <f t="shared" ref="N108:N111" si="348">F108*(1-8%)*(1-5%)</f>
        <v>55.883560000000003</v>
      </c>
      <c r="O108" s="14">
        <f t="shared" ref="O108:O111" si="349">F108*(1-7.5%)*(1-5%)</f>
        <v>56.187275</v>
      </c>
      <c r="P108" s="14">
        <f t="shared" ref="P108:P111" si="350">F108*(1-6.5%)*(1-5%)</f>
        <v>56.794705</v>
      </c>
      <c r="Q108" s="14">
        <f t="shared" ref="Q108:Q111" si="351">F108*(1-5.5%)*(1-5%)</f>
        <v>57.402134999999994</v>
      </c>
      <c r="R108" s="20">
        <v>109.9</v>
      </c>
      <c r="S108" s="21" t="s">
        <v>3</v>
      </c>
      <c r="T108" s="19" t="s">
        <v>3</v>
      </c>
      <c r="U108" s="19" t="s">
        <v>3</v>
      </c>
    </row>
    <row r="109" spans="1:21" x14ac:dyDescent="0.25">
      <c r="A109" s="19"/>
      <c r="B109" s="19">
        <v>32410</v>
      </c>
      <c r="C109" s="19" t="s">
        <v>122</v>
      </c>
      <c r="D109" s="19" t="s">
        <v>77</v>
      </c>
      <c r="E109" s="19" t="s">
        <v>48</v>
      </c>
      <c r="F109" s="20">
        <v>63.94</v>
      </c>
      <c r="G109" s="14">
        <f t="shared" ref="G109" si="352">F109*(1-11.5%)*(1-5%)</f>
        <v>53.757554999999996</v>
      </c>
      <c r="H109" s="14">
        <f t="shared" ref="H109" si="353">F109*(1-11%)*(1-5%)</f>
        <v>54.061269999999993</v>
      </c>
      <c r="I109" s="14">
        <f t="shared" ref="I109" si="354">F109*(1-10.5%)*(1-5%)</f>
        <v>54.364984999999997</v>
      </c>
      <c r="J109" s="14">
        <f t="shared" ref="J109" si="355">F109*(1-10%)*(1-5%)</f>
        <v>54.668699999999994</v>
      </c>
      <c r="K109" s="14">
        <f t="shared" ref="K109" si="356">F109*(1-9.5%)*(1-5%)</f>
        <v>54.972414999999991</v>
      </c>
      <c r="L109" s="14">
        <f t="shared" ref="L109" si="357">F109*(1-9%)*(1-5%)</f>
        <v>55.276130000000002</v>
      </c>
      <c r="M109" s="14">
        <f t="shared" ref="M109" si="358">F109*(1-8.5%)*(1-5%)</f>
        <v>55.579844999999999</v>
      </c>
      <c r="N109" s="14">
        <f t="shared" ref="N109" si="359">F109*(1-8%)*(1-5%)</f>
        <v>55.883560000000003</v>
      </c>
      <c r="O109" s="14">
        <f t="shared" ref="O109" si="360">F109*(1-7.5%)*(1-5%)</f>
        <v>56.187275</v>
      </c>
      <c r="P109" s="14">
        <f t="shared" ref="P109" si="361">F109*(1-6.5%)*(1-5%)</f>
        <v>56.794705</v>
      </c>
      <c r="Q109" s="14">
        <f t="shared" ref="Q109" si="362">F109*(1-5.5%)*(1-5%)</f>
        <v>57.402134999999994</v>
      </c>
      <c r="R109" s="20">
        <v>109.9</v>
      </c>
      <c r="S109" s="21"/>
      <c r="T109" s="19"/>
      <c r="U109" s="19"/>
    </row>
    <row r="110" spans="1:21" x14ac:dyDescent="0.25">
      <c r="A110" s="19" t="s">
        <v>1</v>
      </c>
      <c r="B110" s="19">
        <v>35904</v>
      </c>
      <c r="C110" s="19" t="s">
        <v>87</v>
      </c>
      <c r="D110" s="19" t="s">
        <v>77</v>
      </c>
      <c r="E110" s="19" t="s">
        <v>48</v>
      </c>
      <c r="F110" s="20">
        <v>69.75</v>
      </c>
      <c r="G110" s="14">
        <f t="shared" si="341"/>
        <v>58.642312499999996</v>
      </c>
      <c r="H110" s="14">
        <f t="shared" si="342"/>
        <v>58.973624999999998</v>
      </c>
      <c r="I110" s="14">
        <f t="shared" si="343"/>
        <v>59.304937500000001</v>
      </c>
      <c r="J110" s="14">
        <f t="shared" si="344"/>
        <v>59.636249999999997</v>
      </c>
      <c r="K110" s="14">
        <f t="shared" si="345"/>
        <v>59.9675625</v>
      </c>
      <c r="L110" s="14">
        <f t="shared" si="346"/>
        <v>60.298875000000002</v>
      </c>
      <c r="M110" s="14">
        <f t="shared" si="347"/>
        <v>60.630187499999998</v>
      </c>
      <c r="N110" s="14">
        <f t="shared" si="348"/>
        <v>60.961500000000001</v>
      </c>
      <c r="O110" s="14">
        <f t="shared" si="349"/>
        <v>61.292812499999997</v>
      </c>
      <c r="P110" s="14">
        <f t="shared" si="350"/>
        <v>61.955437500000002</v>
      </c>
      <c r="Q110" s="14">
        <f t="shared" si="351"/>
        <v>62.618062499999994</v>
      </c>
      <c r="R110" s="20">
        <v>119.9</v>
      </c>
      <c r="S110" s="21" t="s">
        <v>3</v>
      </c>
      <c r="T110" s="19" t="s">
        <v>3</v>
      </c>
      <c r="U110" s="19" t="s">
        <v>3</v>
      </c>
    </row>
    <row r="111" spans="1:21" x14ac:dyDescent="0.25">
      <c r="A111" s="19" t="s">
        <v>1</v>
      </c>
      <c r="B111" s="19">
        <v>35922</v>
      </c>
      <c r="C111" s="19" t="s">
        <v>88</v>
      </c>
      <c r="D111" s="19" t="s">
        <v>77</v>
      </c>
      <c r="E111" s="19" t="s">
        <v>48</v>
      </c>
      <c r="F111" s="20">
        <v>93</v>
      </c>
      <c r="G111" s="14">
        <f t="shared" si="341"/>
        <v>78.189750000000004</v>
      </c>
      <c r="H111" s="14">
        <f t="shared" si="342"/>
        <v>78.631499999999988</v>
      </c>
      <c r="I111" s="14">
        <f t="shared" si="343"/>
        <v>79.073250000000002</v>
      </c>
      <c r="J111" s="14">
        <f t="shared" si="344"/>
        <v>79.515000000000001</v>
      </c>
      <c r="K111" s="14">
        <f t="shared" si="345"/>
        <v>79.95675</v>
      </c>
      <c r="L111" s="14">
        <f t="shared" si="346"/>
        <v>80.398499999999999</v>
      </c>
      <c r="M111" s="14">
        <f t="shared" si="347"/>
        <v>80.840249999999997</v>
      </c>
      <c r="N111" s="14">
        <f t="shared" si="348"/>
        <v>81.281999999999996</v>
      </c>
      <c r="O111" s="14">
        <f t="shared" si="349"/>
        <v>81.723749999999995</v>
      </c>
      <c r="P111" s="14">
        <f t="shared" si="350"/>
        <v>82.607249999999993</v>
      </c>
      <c r="Q111" s="14">
        <f t="shared" si="351"/>
        <v>83.490749999999991</v>
      </c>
      <c r="R111" s="20">
        <v>159.9</v>
      </c>
      <c r="S111" s="21" t="s">
        <v>3</v>
      </c>
      <c r="T111" s="19" t="s">
        <v>3</v>
      </c>
      <c r="U111" s="19" t="s">
        <v>3</v>
      </c>
    </row>
    <row r="112" spans="1:21" x14ac:dyDescent="0.25">
      <c r="A112" s="18" t="s">
        <v>72</v>
      </c>
      <c r="B112" s="11" t="s">
        <v>97</v>
      </c>
      <c r="C112" s="12" t="s">
        <v>98</v>
      </c>
      <c r="D112" s="12" t="s">
        <v>99</v>
      </c>
      <c r="E112" s="12" t="s">
        <v>100</v>
      </c>
      <c r="F112" s="13" t="s">
        <v>101</v>
      </c>
      <c r="G112" s="13" t="s">
        <v>102</v>
      </c>
      <c r="H112" s="13" t="s">
        <v>103</v>
      </c>
      <c r="I112" s="13" t="s">
        <v>104</v>
      </c>
      <c r="J112" s="13" t="s">
        <v>105</v>
      </c>
      <c r="K112" s="13" t="s">
        <v>106</v>
      </c>
      <c r="L112" s="13" t="s">
        <v>107</v>
      </c>
      <c r="M112" s="13" t="s">
        <v>108</v>
      </c>
      <c r="N112" s="13" t="s">
        <v>109</v>
      </c>
      <c r="O112" s="13" t="s">
        <v>110</v>
      </c>
      <c r="P112" s="13" t="s">
        <v>111</v>
      </c>
      <c r="Q112" s="13" t="s">
        <v>112</v>
      </c>
      <c r="R112" s="13" t="s">
        <v>113</v>
      </c>
      <c r="S112" s="11" t="s">
        <v>114</v>
      </c>
      <c r="T112" s="11" t="s">
        <v>33</v>
      </c>
      <c r="U112" s="11" t="s">
        <v>115</v>
      </c>
    </row>
    <row r="113" spans="1:21" x14ac:dyDescent="0.25">
      <c r="A113" s="19" t="s">
        <v>1</v>
      </c>
      <c r="B113" s="19">
        <v>35842</v>
      </c>
      <c r="C113" s="19" t="s">
        <v>89</v>
      </c>
      <c r="D113" s="19" t="s">
        <v>77</v>
      </c>
      <c r="E113" s="19" t="s">
        <v>72</v>
      </c>
      <c r="F113" s="20">
        <v>87.19</v>
      </c>
      <c r="G113" s="14">
        <f t="shared" ref="G113:G115" si="363">F113*(1-11.5%)*(1-5%)</f>
        <v>73.304992499999997</v>
      </c>
      <c r="H113" s="14">
        <f t="shared" ref="H113:H115" si="364">F113*(1-11%)*(1-5%)</f>
        <v>73.719144999999983</v>
      </c>
      <c r="I113" s="14">
        <f t="shared" ref="I113:I115" si="365">F113*(1-10.5%)*(1-5%)</f>
        <v>74.133297499999998</v>
      </c>
      <c r="J113" s="14">
        <f t="shared" ref="J113:J115" si="366">F113*(1-10%)*(1-5%)</f>
        <v>74.547449999999998</v>
      </c>
      <c r="K113" s="14">
        <f t="shared" ref="K113:K115" si="367">F113*(1-9.5%)*(1-5%)</f>
        <v>74.961602499999998</v>
      </c>
      <c r="L113" s="14">
        <f t="shared" ref="L113:L115" si="368">F113*(1-9%)*(1-5%)</f>
        <v>75.375754999999998</v>
      </c>
      <c r="M113" s="14">
        <f t="shared" ref="M113:M115" si="369">F113*(1-8.5%)*(1-5%)</f>
        <v>75.789907499999998</v>
      </c>
      <c r="N113" s="14">
        <f t="shared" ref="N113:N115" si="370">F113*(1-8%)*(1-5%)</f>
        <v>76.204059999999998</v>
      </c>
      <c r="O113" s="14">
        <f t="shared" ref="O113:O115" si="371">F113*(1-7.5%)*(1-5%)</f>
        <v>76.618212499999998</v>
      </c>
      <c r="P113" s="14">
        <f t="shared" ref="P113:P115" si="372">F113*(1-6.5%)*(1-5%)</f>
        <v>77.446517499999999</v>
      </c>
      <c r="Q113" s="14">
        <f t="shared" ref="Q113:Q115" si="373">F113*(1-5.5%)*(1-5%)</f>
        <v>78.274822499999985</v>
      </c>
      <c r="R113" s="20">
        <v>149.9</v>
      </c>
      <c r="S113" s="21" t="s">
        <v>3</v>
      </c>
      <c r="T113" s="19" t="s">
        <v>3</v>
      </c>
      <c r="U113" s="19" t="s">
        <v>3</v>
      </c>
    </row>
    <row r="114" spans="1:21" x14ac:dyDescent="0.25">
      <c r="A114" s="19" t="s">
        <v>1</v>
      </c>
      <c r="B114" s="19">
        <v>35883</v>
      </c>
      <c r="C114" s="19" t="s">
        <v>90</v>
      </c>
      <c r="D114" s="19" t="s">
        <v>77</v>
      </c>
      <c r="E114" s="19" t="s">
        <v>72</v>
      </c>
      <c r="F114" s="20">
        <v>75.569999999999993</v>
      </c>
      <c r="G114" s="14">
        <f t="shared" si="363"/>
        <v>63.535477499999992</v>
      </c>
      <c r="H114" s="14">
        <f t="shared" si="364"/>
        <v>63.894434999999994</v>
      </c>
      <c r="I114" s="14">
        <f t="shared" si="365"/>
        <v>64.25339249999999</v>
      </c>
      <c r="J114" s="14">
        <f t="shared" si="366"/>
        <v>64.612349999999992</v>
      </c>
      <c r="K114" s="14">
        <f t="shared" si="367"/>
        <v>64.971307499999995</v>
      </c>
      <c r="L114" s="14">
        <f t="shared" si="368"/>
        <v>65.330264999999997</v>
      </c>
      <c r="M114" s="14">
        <f t="shared" si="369"/>
        <v>65.689222499999985</v>
      </c>
      <c r="N114" s="14">
        <f t="shared" si="370"/>
        <v>66.048180000000002</v>
      </c>
      <c r="O114" s="14">
        <f t="shared" si="371"/>
        <v>66.40713749999999</v>
      </c>
      <c r="P114" s="14">
        <f t="shared" si="372"/>
        <v>67.125052499999995</v>
      </c>
      <c r="Q114" s="14">
        <f t="shared" si="373"/>
        <v>67.842967499999986</v>
      </c>
      <c r="R114" s="20">
        <v>129.9</v>
      </c>
      <c r="S114" s="21" t="s">
        <v>3</v>
      </c>
      <c r="T114" s="19" t="s">
        <v>3</v>
      </c>
      <c r="U114" s="19" t="s">
        <v>3</v>
      </c>
    </row>
    <row r="115" spans="1:21" x14ac:dyDescent="0.25">
      <c r="A115" s="19" t="s">
        <v>1</v>
      </c>
      <c r="B115" s="19">
        <v>35937</v>
      </c>
      <c r="C115" s="19" t="s">
        <v>91</v>
      </c>
      <c r="D115" s="19" t="s">
        <v>77</v>
      </c>
      <c r="E115" s="19" t="s">
        <v>72</v>
      </c>
      <c r="F115" s="20">
        <v>87.19</v>
      </c>
      <c r="G115" s="14">
        <f t="shared" si="363"/>
        <v>73.304992499999997</v>
      </c>
      <c r="H115" s="14">
        <f t="shared" si="364"/>
        <v>73.719144999999983</v>
      </c>
      <c r="I115" s="14">
        <f t="shared" si="365"/>
        <v>74.133297499999998</v>
      </c>
      <c r="J115" s="14">
        <f t="shared" si="366"/>
        <v>74.547449999999998</v>
      </c>
      <c r="K115" s="14">
        <f t="shared" si="367"/>
        <v>74.961602499999998</v>
      </c>
      <c r="L115" s="14">
        <f t="shared" si="368"/>
        <v>75.375754999999998</v>
      </c>
      <c r="M115" s="14">
        <f t="shared" si="369"/>
        <v>75.789907499999998</v>
      </c>
      <c r="N115" s="14">
        <f t="shared" si="370"/>
        <v>76.204059999999998</v>
      </c>
      <c r="O115" s="14">
        <f t="shared" si="371"/>
        <v>76.618212499999998</v>
      </c>
      <c r="P115" s="14">
        <f t="shared" si="372"/>
        <v>77.446517499999999</v>
      </c>
      <c r="Q115" s="14">
        <f t="shared" si="373"/>
        <v>78.274822499999985</v>
      </c>
      <c r="R115" s="20">
        <v>149.9</v>
      </c>
      <c r="S115" s="21" t="s">
        <v>3</v>
      </c>
      <c r="T115" s="19" t="s">
        <v>3</v>
      </c>
      <c r="U115" s="19" t="s">
        <v>3</v>
      </c>
    </row>
    <row r="116" spans="1:21" x14ac:dyDescent="0.25">
      <c r="A116" s="18" t="s">
        <v>52</v>
      </c>
      <c r="B116" s="11" t="s">
        <v>97</v>
      </c>
      <c r="C116" s="12" t="s">
        <v>98</v>
      </c>
      <c r="D116" s="12" t="s">
        <v>99</v>
      </c>
      <c r="E116" s="12" t="s">
        <v>100</v>
      </c>
      <c r="F116" s="13" t="s">
        <v>101</v>
      </c>
      <c r="G116" s="13" t="s">
        <v>102</v>
      </c>
      <c r="H116" s="13" t="s">
        <v>103</v>
      </c>
      <c r="I116" s="13" t="s">
        <v>104</v>
      </c>
      <c r="J116" s="13" t="s">
        <v>105</v>
      </c>
      <c r="K116" s="13" t="s">
        <v>106</v>
      </c>
      <c r="L116" s="13" t="s">
        <v>107</v>
      </c>
      <c r="M116" s="13" t="s">
        <v>108</v>
      </c>
      <c r="N116" s="13" t="s">
        <v>109</v>
      </c>
      <c r="O116" s="13" t="s">
        <v>110</v>
      </c>
      <c r="P116" s="13" t="s">
        <v>111</v>
      </c>
      <c r="Q116" s="13" t="s">
        <v>112</v>
      </c>
      <c r="R116" s="13" t="s">
        <v>113</v>
      </c>
      <c r="S116" s="11" t="s">
        <v>114</v>
      </c>
      <c r="T116" s="11" t="s">
        <v>33</v>
      </c>
      <c r="U116" s="11" t="s">
        <v>115</v>
      </c>
    </row>
    <row r="117" spans="1:21" x14ac:dyDescent="0.25">
      <c r="A117" s="19" t="s">
        <v>1</v>
      </c>
      <c r="B117" s="19">
        <v>35777</v>
      </c>
      <c r="C117" s="19" t="s">
        <v>92</v>
      </c>
      <c r="D117" s="19" t="s">
        <v>77</v>
      </c>
      <c r="E117" s="19" t="s">
        <v>52</v>
      </c>
      <c r="F117" s="20">
        <v>98.82</v>
      </c>
      <c r="G117" s="14">
        <f t="shared" ref="G117:G118" si="374">F117*(1-11.5%)*(1-5%)</f>
        <v>83.082914999999986</v>
      </c>
      <c r="H117" s="14">
        <f t="shared" ref="H117:H118" si="375">F117*(1-11%)*(1-5%)</f>
        <v>83.552309999999991</v>
      </c>
      <c r="I117" s="14">
        <f t="shared" ref="I117:I118" si="376">F117*(1-10.5%)*(1-5%)</f>
        <v>84.021704999999997</v>
      </c>
      <c r="J117" s="14">
        <f t="shared" ref="J117:J118" si="377">F117*(1-10%)*(1-5%)</f>
        <v>84.491100000000003</v>
      </c>
      <c r="K117" s="14">
        <f t="shared" ref="K117:K118" si="378">F117*(1-9.5%)*(1-5%)</f>
        <v>84.960494999999995</v>
      </c>
      <c r="L117" s="14">
        <f t="shared" ref="L117:L118" si="379">F117*(1-9%)*(1-5%)</f>
        <v>85.429889999999986</v>
      </c>
      <c r="M117" s="14">
        <f t="shared" ref="M117:M118" si="380">F117*(1-8.5%)*(1-5%)</f>
        <v>85.899284999999992</v>
      </c>
      <c r="N117" s="14">
        <f t="shared" ref="N117:N118" si="381">F117*(1-8%)*(1-5%)</f>
        <v>86.368679999999998</v>
      </c>
      <c r="O117" s="14">
        <f t="shared" ref="O117:O118" si="382">F117*(1-7.5%)*(1-5%)</f>
        <v>86.838075000000003</v>
      </c>
      <c r="P117" s="14">
        <f t="shared" ref="P117:P118" si="383">F117*(1-6.5%)*(1-5%)</f>
        <v>87.776864999999987</v>
      </c>
      <c r="Q117" s="14">
        <f t="shared" ref="Q117:Q118" si="384">F117*(1-5.5%)*(1-5%)</f>
        <v>88.715654999999984</v>
      </c>
      <c r="R117" s="20">
        <v>169.9</v>
      </c>
      <c r="S117" s="21" t="s">
        <v>3</v>
      </c>
      <c r="T117" s="19" t="s">
        <v>3</v>
      </c>
      <c r="U117" s="19" t="s">
        <v>3</v>
      </c>
    </row>
    <row r="118" spans="1:21" x14ac:dyDescent="0.25">
      <c r="A118" s="19" t="s">
        <v>1</v>
      </c>
      <c r="B118" s="19">
        <v>35794</v>
      </c>
      <c r="C118" s="19" t="s">
        <v>93</v>
      </c>
      <c r="D118" s="19" t="s">
        <v>77</v>
      </c>
      <c r="E118" s="19" t="s">
        <v>52</v>
      </c>
      <c r="F118" s="20">
        <v>69.75</v>
      </c>
      <c r="G118" s="14">
        <f t="shared" si="374"/>
        <v>58.642312499999996</v>
      </c>
      <c r="H118" s="14">
        <f t="shared" si="375"/>
        <v>58.973624999999998</v>
      </c>
      <c r="I118" s="14">
        <f t="shared" si="376"/>
        <v>59.304937500000001</v>
      </c>
      <c r="J118" s="14">
        <f t="shared" si="377"/>
        <v>59.636249999999997</v>
      </c>
      <c r="K118" s="14">
        <f t="shared" si="378"/>
        <v>59.9675625</v>
      </c>
      <c r="L118" s="14">
        <f t="shared" si="379"/>
        <v>60.298875000000002</v>
      </c>
      <c r="M118" s="14">
        <f t="shared" si="380"/>
        <v>60.630187499999998</v>
      </c>
      <c r="N118" s="14">
        <f t="shared" si="381"/>
        <v>60.961500000000001</v>
      </c>
      <c r="O118" s="14">
        <f t="shared" si="382"/>
        <v>61.292812499999997</v>
      </c>
      <c r="P118" s="14">
        <f t="shared" si="383"/>
        <v>61.955437500000002</v>
      </c>
      <c r="Q118" s="14">
        <f t="shared" si="384"/>
        <v>62.618062499999994</v>
      </c>
      <c r="R118" s="20">
        <v>119.9</v>
      </c>
      <c r="S118" s="21" t="s">
        <v>3</v>
      </c>
      <c r="T118" s="19" t="s">
        <v>3</v>
      </c>
      <c r="U118" s="19" t="s">
        <v>3</v>
      </c>
    </row>
    <row r="119" spans="1:21" x14ac:dyDescent="0.25">
      <c r="A119" s="15" t="s">
        <v>94</v>
      </c>
      <c r="B119" s="15" t="s">
        <v>1</v>
      </c>
      <c r="C119" s="15" t="s">
        <v>1</v>
      </c>
      <c r="D119" s="15" t="s">
        <v>1</v>
      </c>
      <c r="E119" s="15" t="s">
        <v>1</v>
      </c>
      <c r="F119" s="16" t="s">
        <v>1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 t="s">
        <v>1</v>
      </c>
      <c r="S119" s="17" t="s">
        <v>1</v>
      </c>
      <c r="T119" s="15" t="s">
        <v>1</v>
      </c>
      <c r="U119" s="15" t="s">
        <v>1</v>
      </c>
    </row>
    <row r="120" spans="1:21" x14ac:dyDescent="0.25">
      <c r="A120" s="18" t="s">
        <v>48</v>
      </c>
      <c r="B120" s="11" t="s">
        <v>97</v>
      </c>
      <c r="C120" s="12" t="s">
        <v>98</v>
      </c>
      <c r="D120" s="12" t="s">
        <v>99</v>
      </c>
      <c r="E120" s="12" t="s">
        <v>100</v>
      </c>
      <c r="F120" s="13" t="s">
        <v>101</v>
      </c>
      <c r="G120" s="13" t="s">
        <v>102</v>
      </c>
      <c r="H120" s="13" t="s">
        <v>103</v>
      </c>
      <c r="I120" s="13" t="s">
        <v>104</v>
      </c>
      <c r="J120" s="13" t="s">
        <v>105</v>
      </c>
      <c r="K120" s="13" t="s">
        <v>106</v>
      </c>
      <c r="L120" s="13" t="s">
        <v>107</v>
      </c>
      <c r="M120" s="13" t="s">
        <v>108</v>
      </c>
      <c r="N120" s="13" t="s">
        <v>109</v>
      </c>
      <c r="O120" s="13" t="s">
        <v>110</v>
      </c>
      <c r="P120" s="13" t="s">
        <v>111</v>
      </c>
      <c r="Q120" s="13" t="s">
        <v>112</v>
      </c>
      <c r="R120" s="13" t="s">
        <v>113</v>
      </c>
      <c r="S120" s="11" t="s">
        <v>114</v>
      </c>
      <c r="T120" s="11" t="s">
        <v>33</v>
      </c>
      <c r="U120" s="11" t="s">
        <v>115</v>
      </c>
    </row>
    <row r="121" spans="1:21" x14ac:dyDescent="0.25">
      <c r="A121" s="19" t="s">
        <v>1</v>
      </c>
      <c r="B121" s="19">
        <v>35866</v>
      </c>
      <c r="C121" s="19" t="s">
        <v>95</v>
      </c>
      <c r="D121" s="19" t="s">
        <v>94</v>
      </c>
      <c r="E121" s="19" t="s">
        <v>48</v>
      </c>
      <c r="F121" s="20">
        <v>46.5</v>
      </c>
      <c r="G121" s="14">
        <f t="shared" ref="G121" si="385">F121*(1-11.5%)*(1-5%)</f>
        <v>39.094875000000002</v>
      </c>
      <c r="H121" s="14">
        <f t="shared" ref="H121" si="386">F121*(1-11%)*(1-5%)</f>
        <v>39.315749999999994</v>
      </c>
      <c r="I121" s="14">
        <f t="shared" ref="I121" si="387">F121*(1-10.5%)*(1-5%)</f>
        <v>39.536625000000001</v>
      </c>
      <c r="J121" s="14">
        <f t="shared" ref="J121" si="388">F121*(1-10%)*(1-5%)</f>
        <v>39.7575</v>
      </c>
      <c r="K121" s="14">
        <f t="shared" ref="K121" si="389">F121*(1-9.5%)*(1-5%)</f>
        <v>39.978375</v>
      </c>
      <c r="L121" s="14">
        <f t="shared" ref="L121" si="390">F121*(1-9%)*(1-5%)</f>
        <v>40.199249999999999</v>
      </c>
      <c r="M121" s="14">
        <f t="shared" ref="M121" si="391">F121*(1-8.5%)*(1-5%)</f>
        <v>40.420124999999999</v>
      </c>
      <c r="N121" s="14">
        <f t="shared" ref="N121" si="392">F121*(1-8%)*(1-5%)</f>
        <v>40.640999999999998</v>
      </c>
      <c r="O121" s="14">
        <f t="shared" ref="O121" si="393">F121*(1-7.5%)*(1-5%)</f>
        <v>40.861874999999998</v>
      </c>
      <c r="P121" s="14">
        <f t="shared" ref="P121" si="394">F121*(1-6.5%)*(1-5%)</f>
        <v>41.303624999999997</v>
      </c>
      <c r="Q121" s="14">
        <f t="shared" ref="Q121" si="395">F121*(1-5.5%)*(1-5%)</f>
        <v>41.745374999999996</v>
      </c>
      <c r="R121" s="20">
        <v>79.900000000000006</v>
      </c>
      <c r="S121" s="21" t="s">
        <v>3</v>
      </c>
      <c r="T121" s="19" t="s">
        <v>3</v>
      </c>
      <c r="U121" s="19" t="s">
        <v>3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CDEE-5361-3B43-9A9E-F506BD08BD74}">
  <sheetPr>
    <pageSetUpPr fitToPage="1"/>
  </sheetPr>
  <dimension ref="A1:H121"/>
  <sheetViews>
    <sheetView workbookViewId="0">
      <selection activeCell="B2" sqref="B1:D1048576"/>
    </sheetView>
  </sheetViews>
  <sheetFormatPr baseColWidth="10" defaultColWidth="9.1640625" defaultRowHeight="23" x14ac:dyDescent="0.25"/>
  <cols>
    <col min="1" max="1" width="35.6640625" style="6" bestFit="1" customWidth="1"/>
    <col min="2" max="2" width="14.33203125" style="6" bestFit="1" customWidth="1"/>
    <col min="3" max="3" width="86.6640625" style="7" bestFit="1" customWidth="1"/>
    <col min="4" max="4" width="24.83203125" style="8" bestFit="1" customWidth="1"/>
    <col min="5" max="5" width="8" style="9" bestFit="1" customWidth="1"/>
    <col min="6" max="6" width="22.83203125" style="10" bestFit="1" customWidth="1"/>
    <col min="7" max="7" width="28.1640625" style="10" bestFit="1" customWidth="1"/>
    <col min="8" max="8" width="9.1640625" style="4"/>
    <col min="9" max="16384" width="9.1640625" style="5"/>
  </cols>
  <sheetData>
    <row r="1" spans="1:7" x14ac:dyDescent="0.25">
      <c r="A1" s="23" t="s">
        <v>96</v>
      </c>
      <c r="B1" s="23"/>
      <c r="C1" s="23"/>
      <c r="D1" s="1"/>
      <c r="E1" s="2"/>
      <c r="F1" s="3"/>
      <c r="G1" s="3"/>
    </row>
    <row r="2" spans="1:7" x14ac:dyDescent="0.25">
      <c r="A2" s="15" t="s">
        <v>0</v>
      </c>
      <c r="B2" s="15" t="s">
        <v>1</v>
      </c>
      <c r="C2" s="15" t="s">
        <v>1</v>
      </c>
      <c r="D2" s="16" t="s">
        <v>1</v>
      </c>
      <c r="E2" s="17" t="s">
        <v>1</v>
      </c>
      <c r="F2" s="15" t="s">
        <v>1</v>
      </c>
      <c r="G2" s="15" t="s">
        <v>1</v>
      </c>
    </row>
    <row r="3" spans="1:7" x14ac:dyDescent="0.25">
      <c r="A3" s="18" t="s">
        <v>2</v>
      </c>
      <c r="B3" s="11" t="s">
        <v>97</v>
      </c>
      <c r="C3" s="12" t="s">
        <v>98</v>
      </c>
      <c r="D3" s="13" t="s">
        <v>113</v>
      </c>
      <c r="E3" s="11" t="s">
        <v>114</v>
      </c>
      <c r="F3" s="11" t="s">
        <v>33</v>
      </c>
      <c r="G3" s="11" t="s">
        <v>115</v>
      </c>
    </row>
    <row r="4" spans="1:7" x14ac:dyDescent="0.25">
      <c r="A4" s="19"/>
      <c r="B4" s="19">
        <v>34413</v>
      </c>
      <c r="C4" s="19" t="s">
        <v>119</v>
      </c>
      <c r="D4" s="20">
        <v>219.9</v>
      </c>
      <c r="E4" s="21">
        <v>6.5000000000000002E-2</v>
      </c>
      <c r="F4" s="19" t="s">
        <v>3</v>
      </c>
      <c r="G4" s="19" t="s">
        <v>3</v>
      </c>
    </row>
    <row r="5" spans="1:7" x14ac:dyDescent="0.25">
      <c r="A5" s="19" t="s">
        <v>1</v>
      </c>
      <c r="B5" s="19">
        <v>34436</v>
      </c>
      <c r="C5" s="19" t="s">
        <v>4</v>
      </c>
      <c r="D5" s="20">
        <v>219.9</v>
      </c>
      <c r="E5" s="21">
        <v>6.5000000000000002E-2</v>
      </c>
      <c r="F5" s="19" t="s">
        <v>5</v>
      </c>
      <c r="G5" s="19" t="s">
        <v>3</v>
      </c>
    </row>
    <row r="6" spans="1:7" x14ac:dyDescent="0.25">
      <c r="A6" s="19" t="s">
        <v>1</v>
      </c>
      <c r="B6" s="19">
        <v>34438</v>
      </c>
      <c r="C6" s="19" t="s">
        <v>6</v>
      </c>
      <c r="D6" s="20">
        <v>189.9</v>
      </c>
      <c r="E6" s="21">
        <v>6.5000000000000002E-2</v>
      </c>
      <c r="F6" s="19" t="s">
        <v>3</v>
      </c>
      <c r="G6" s="19" t="s">
        <v>3</v>
      </c>
    </row>
    <row r="7" spans="1:7" x14ac:dyDescent="0.25">
      <c r="A7" s="19" t="s">
        <v>1</v>
      </c>
      <c r="B7" s="19">
        <v>34439</v>
      </c>
      <c r="C7" s="19" t="s">
        <v>7</v>
      </c>
      <c r="D7" s="20">
        <v>199.9</v>
      </c>
      <c r="E7" s="21">
        <v>6.5000000000000002E-2</v>
      </c>
      <c r="F7" s="19" t="s">
        <v>3</v>
      </c>
      <c r="G7" s="19" t="s">
        <v>3</v>
      </c>
    </row>
    <row r="8" spans="1:7" x14ac:dyDescent="0.25">
      <c r="A8" s="18" t="s">
        <v>8</v>
      </c>
      <c r="B8" s="11" t="s">
        <v>97</v>
      </c>
      <c r="C8" s="12" t="s">
        <v>98</v>
      </c>
      <c r="D8" s="13" t="s">
        <v>113</v>
      </c>
      <c r="E8" s="11" t="s">
        <v>114</v>
      </c>
      <c r="F8" s="11" t="s">
        <v>33</v>
      </c>
      <c r="G8" s="11" t="s">
        <v>115</v>
      </c>
    </row>
    <row r="9" spans="1:7" x14ac:dyDescent="0.25">
      <c r="A9" s="19" t="s">
        <v>1</v>
      </c>
      <c r="B9" s="19">
        <v>32822</v>
      </c>
      <c r="C9" s="19" t="s">
        <v>9</v>
      </c>
      <c r="D9" s="20">
        <v>369.9</v>
      </c>
      <c r="E9" s="21" t="s">
        <v>3</v>
      </c>
      <c r="F9" s="19" t="s">
        <v>3</v>
      </c>
      <c r="G9" s="19" t="s">
        <v>10</v>
      </c>
    </row>
    <row r="10" spans="1:7" x14ac:dyDescent="0.25">
      <c r="A10" s="19" t="s">
        <v>1</v>
      </c>
      <c r="B10" s="19">
        <v>33871</v>
      </c>
      <c r="C10" s="19" t="s">
        <v>11</v>
      </c>
      <c r="D10" s="20">
        <v>649.9</v>
      </c>
      <c r="E10" s="21" t="s">
        <v>3</v>
      </c>
      <c r="F10" s="19" t="s">
        <v>5</v>
      </c>
      <c r="G10" s="19" t="s">
        <v>3</v>
      </c>
    </row>
    <row r="11" spans="1:7" x14ac:dyDescent="0.25">
      <c r="A11" s="19" t="s">
        <v>1</v>
      </c>
      <c r="B11" s="19">
        <v>35825</v>
      </c>
      <c r="C11" s="19" t="s">
        <v>12</v>
      </c>
      <c r="D11" s="20">
        <v>249.9</v>
      </c>
      <c r="E11" s="21" t="s">
        <v>3</v>
      </c>
      <c r="F11" s="19" t="s">
        <v>3</v>
      </c>
      <c r="G11" s="19" t="s">
        <v>3</v>
      </c>
    </row>
    <row r="12" spans="1:7" x14ac:dyDescent="0.25">
      <c r="A12" s="19" t="s">
        <v>1</v>
      </c>
      <c r="B12" s="19">
        <v>35828</v>
      </c>
      <c r="C12" s="19" t="s">
        <v>13</v>
      </c>
      <c r="D12" s="20">
        <v>399.9</v>
      </c>
      <c r="E12" s="21" t="s">
        <v>3</v>
      </c>
      <c r="F12" s="19" t="s">
        <v>3</v>
      </c>
      <c r="G12" s="19" t="s">
        <v>3</v>
      </c>
    </row>
    <row r="13" spans="1:7" x14ac:dyDescent="0.25">
      <c r="A13" s="19" t="s">
        <v>1</v>
      </c>
      <c r="B13" s="19">
        <v>35833</v>
      </c>
      <c r="C13" s="19" t="s">
        <v>14</v>
      </c>
      <c r="D13" s="20">
        <v>319.89999999999998</v>
      </c>
      <c r="E13" s="21" t="s">
        <v>3</v>
      </c>
      <c r="F13" s="19" t="s">
        <v>3</v>
      </c>
      <c r="G13" s="19" t="s">
        <v>3</v>
      </c>
    </row>
    <row r="14" spans="1:7" x14ac:dyDescent="0.25">
      <c r="A14" s="19" t="s">
        <v>1</v>
      </c>
      <c r="B14" s="19">
        <v>35860</v>
      </c>
      <c r="C14" s="19" t="s">
        <v>15</v>
      </c>
      <c r="D14" s="20">
        <v>559.9</v>
      </c>
      <c r="E14" s="21" t="s">
        <v>3</v>
      </c>
      <c r="F14" s="19" t="s">
        <v>3</v>
      </c>
      <c r="G14" s="19" t="s">
        <v>3</v>
      </c>
    </row>
    <row r="15" spans="1:7" x14ac:dyDescent="0.25">
      <c r="A15" s="19" t="s">
        <v>1</v>
      </c>
      <c r="B15" s="19">
        <v>35940</v>
      </c>
      <c r="C15" s="19" t="s">
        <v>16</v>
      </c>
      <c r="D15" s="20">
        <v>369.9</v>
      </c>
      <c r="E15" s="21" t="s">
        <v>3</v>
      </c>
      <c r="F15" s="19" t="s">
        <v>3</v>
      </c>
      <c r="G15" s="19" t="s">
        <v>10</v>
      </c>
    </row>
    <row r="16" spans="1:7" x14ac:dyDescent="0.25">
      <c r="A16" s="18" t="s">
        <v>17</v>
      </c>
      <c r="B16" s="11" t="s">
        <v>97</v>
      </c>
      <c r="C16" s="12" t="s">
        <v>98</v>
      </c>
      <c r="D16" s="13" t="s">
        <v>113</v>
      </c>
      <c r="E16" s="11" t="s">
        <v>114</v>
      </c>
      <c r="F16" s="11" t="s">
        <v>33</v>
      </c>
      <c r="G16" s="11" t="s">
        <v>115</v>
      </c>
    </row>
    <row r="17" spans="1:7" x14ac:dyDescent="0.25">
      <c r="A17" s="19"/>
      <c r="B17" s="19">
        <v>33915</v>
      </c>
      <c r="C17" s="19" t="s">
        <v>118</v>
      </c>
      <c r="D17" s="20">
        <v>169.9</v>
      </c>
      <c r="E17" s="21" t="s">
        <v>3</v>
      </c>
      <c r="F17" s="19" t="s">
        <v>3</v>
      </c>
      <c r="G17" s="19" t="s">
        <v>3</v>
      </c>
    </row>
    <row r="18" spans="1:7" x14ac:dyDescent="0.25">
      <c r="A18" s="19" t="s">
        <v>1</v>
      </c>
      <c r="B18" s="19">
        <v>35811</v>
      </c>
      <c r="C18" s="19" t="s">
        <v>18</v>
      </c>
      <c r="D18" s="20">
        <v>169.9</v>
      </c>
      <c r="E18" s="21" t="s">
        <v>3</v>
      </c>
      <c r="F18" s="19" t="s">
        <v>3</v>
      </c>
      <c r="G18" s="19" t="s">
        <v>3</v>
      </c>
    </row>
    <row r="19" spans="1:7" x14ac:dyDescent="0.25">
      <c r="A19" s="19" t="s">
        <v>1</v>
      </c>
      <c r="B19" s="19">
        <v>35870</v>
      </c>
      <c r="C19" s="19" t="s">
        <v>19</v>
      </c>
      <c r="D19" s="20">
        <v>149.9</v>
      </c>
      <c r="E19" s="21" t="s">
        <v>3</v>
      </c>
      <c r="F19" s="19" t="s">
        <v>3</v>
      </c>
      <c r="G19" s="19" t="s">
        <v>3</v>
      </c>
    </row>
    <row r="20" spans="1:7" x14ac:dyDescent="0.25">
      <c r="A20" s="18" t="s">
        <v>20</v>
      </c>
      <c r="B20" s="11" t="s">
        <v>97</v>
      </c>
      <c r="C20" s="12" t="s">
        <v>98</v>
      </c>
      <c r="D20" s="13" t="s">
        <v>113</v>
      </c>
      <c r="E20" s="11" t="s">
        <v>114</v>
      </c>
      <c r="F20" s="11" t="s">
        <v>33</v>
      </c>
      <c r="G20" s="11" t="s">
        <v>115</v>
      </c>
    </row>
    <row r="21" spans="1:7" x14ac:dyDescent="0.25">
      <c r="A21" s="19" t="s">
        <v>1</v>
      </c>
      <c r="B21" s="19">
        <v>35832</v>
      </c>
      <c r="C21" s="19" t="s">
        <v>21</v>
      </c>
      <c r="D21" s="20">
        <v>179.9</v>
      </c>
      <c r="E21" s="21" t="s">
        <v>3</v>
      </c>
      <c r="F21" s="19" t="s">
        <v>5</v>
      </c>
      <c r="G21" s="19" t="s">
        <v>10</v>
      </c>
    </row>
    <row r="22" spans="1:7" x14ac:dyDescent="0.25">
      <c r="A22" s="19" t="s">
        <v>1</v>
      </c>
      <c r="B22" s="19">
        <v>35835</v>
      </c>
      <c r="C22" s="19" t="s">
        <v>22</v>
      </c>
      <c r="D22" s="20">
        <v>109.9</v>
      </c>
      <c r="E22" s="21" t="s">
        <v>3</v>
      </c>
      <c r="F22" s="19" t="s">
        <v>5</v>
      </c>
      <c r="G22" s="19" t="s">
        <v>3</v>
      </c>
    </row>
    <row r="23" spans="1:7" x14ac:dyDescent="0.25">
      <c r="A23" s="19"/>
      <c r="B23" s="19">
        <v>35849</v>
      </c>
      <c r="C23" s="19" t="s">
        <v>117</v>
      </c>
      <c r="D23" s="20">
        <v>169.9</v>
      </c>
      <c r="E23" s="21" t="s">
        <v>3</v>
      </c>
      <c r="F23" s="19" t="s">
        <v>3</v>
      </c>
      <c r="G23" s="19" t="s">
        <v>3</v>
      </c>
    </row>
    <row r="24" spans="1:7" x14ac:dyDescent="0.25">
      <c r="A24" s="19" t="s">
        <v>1</v>
      </c>
      <c r="B24" s="19">
        <v>35872</v>
      </c>
      <c r="C24" s="19" t="s">
        <v>23</v>
      </c>
      <c r="D24" s="20">
        <v>139.9</v>
      </c>
      <c r="E24" s="21" t="s">
        <v>3</v>
      </c>
      <c r="F24" s="19" t="s">
        <v>3</v>
      </c>
      <c r="G24" s="19" t="s">
        <v>3</v>
      </c>
    </row>
    <row r="25" spans="1:7" x14ac:dyDescent="0.25">
      <c r="A25" s="19" t="s">
        <v>1</v>
      </c>
      <c r="B25" s="19">
        <v>35923</v>
      </c>
      <c r="C25" s="19" t="s">
        <v>24</v>
      </c>
      <c r="D25" s="20">
        <v>189.9</v>
      </c>
      <c r="E25" s="21" t="s">
        <v>3</v>
      </c>
      <c r="F25" s="19" t="s">
        <v>3</v>
      </c>
      <c r="G25" s="19" t="s">
        <v>3</v>
      </c>
    </row>
    <row r="26" spans="1:7" x14ac:dyDescent="0.25">
      <c r="A26" s="19" t="s">
        <v>1</v>
      </c>
      <c r="B26" s="19">
        <v>35928</v>
      </c>
      <c r="C26" s="19" t="s">
        <v>25</v>
      </c>
      <c r="D26" s="20">
        <v>119.9</v>
      </c>
      <c r="E26" s="21" t="s">
        <v>3</v>
      </c>
      <c r="F26" s="19" t="s">
        <v>3</v>
      </c>
      <c r="G26" s="19" t="s">
        <v>3</v>
      </c>
    </row>
    <row r="27" spans="1:7" x14ac:dyDescent="0.25">
      <c r="A27" s="18" t="s">
        <v>26</v>
      </c>
      <c r="B27" s="11" t="s">
        <v>97</v>
      </c>
      <c r="C27" s="12" t="s">
        <v>98</v>
      </c>
      <c r="D27" s="13" t="s">
        <v>113</v>
      </c>
      <c r="E27" s="11" t="s">
        <v>114</v>
      </c>
      <c r="F27" s="11" t="s">
        <v>33</v>
      </c>
      <c r="G27" s="11" t="s">
        <v>115</v>
      </c>
    </row>
    <row r="28" spans="1:7" x14ac:dyDescent="0.25">
      <c r="A28" s="19" t="s">
        <v>1</v>
      </c>
      <c r="B28" s="19">
        <v>33914</v>
      </c>
      <c r="C28" s="19" t="s">
        <v>27</v>
      </c>
      <c r="D28" s="20">
        <v>299.89999999999998</v>
      </c>
      <c r="E28" s="21" t="s">
        <v>3</v>
      </c>
      <c r="F28" s="19" t="s">
        <v>3</v>
      </c>
      <c r="G28" s="19" t="s">
        <v>3</v>
      </c>
    </row>
    <row r="29" spans="1:7" x14ac:dyDescent="0.25">
      <c r="A29" s="19" t="s">
        <v>1</v>
      </c>
      <c r="B29" s="19">
        <v>35829</v>
      </c>
      <c r="C29" s="19" t="s">
        <v>28</v>
      </c>
      <c r="D29" s="20">
        <v>349.9</v>
      </c>
      <c r="E29" s="21" t="s">
        <v>3</v>
      </c>
      <c r="F29" s="19" t="s">
        <v>3</v>
      </c>
      <c r="G29" s="19" t="s">
        <v>3</v>
      </c>
    </row>
    <row r="30" spans="1:7" x14ac:dyDescent="0.25">
      <c r="A30" s="19" t="s">
        <v>1</v>
      </c>
      <c r="B30" s="19">
        <v>35887</v>
      </c>
      <c r="C30" s="19" t="s">
        <v>29</v>
      </c>
      <c r="D30" s="20">
        <v>219.9</v>
      </c>
      <c r="E30" s="21" t="s">
        <v>3</v>
      </c>
      <c r="F30" s="19" t="s">
        <v>3</v>
      </c>
      <c r="G30" s="19" t="s">
        <v>3</v>
      </c>
    </row>
    <row r="31" spans="1:7" x14ac:dyDescent="0.25">
      <c r="A31" s="19" t="s">
        <v>1</v>
      </c>
      <c r="B31" s="19">
        <v>35898</v>
      </c>
      <c r="C31" s="19" t="s">
        <v>30</v>
      </c>
      <c r="D31" s="20">
        <v>199.9</v>
      </c>
      <c r="E31" s="21" t="s">
        <v>3</v>
      </c>
      <c r="F31" s="19" t="s">
        <v>3</v>
      </c>
      <c r="G31" s="19" t="s">
        <v>3</v>
      </c>
    </row>
    <row r="32" spans="1:7" x14ac:dyDescent="0.25">
      <c r="A32" s="18" t="s">
        <v>31</v>
      </c>
      <c r="B32" s="11" t="s">
        <v>97</v>
      </c>
      <c r="C32" s="12" t="s">
        <v>98</v>
      </c>
      <c r="D32" s="13" t="s">
        <v>113</v>
      </c>
      <c r="E32" s="11" t="s">
        <v>114</v>
      </c>
      <c r="F32" s="11" t="s">
        <v>33</v>
      </c>
      <c r="G32" s="11" t="s">
        <v>115</v>
      </c>
    </row>
    <row r="33" spans="1:7" x14ac:dyDescent="0.25">
      <c r="A33" s="19" t="s">
        <v>1</v>
      </c>
      <c r="B33" s="19">
        <v>34102</v>
      </c>
      <c r="C33" s="19" t="s">
        <v>32</v>
      </c>
      <c r="D33" s="20">
        <v>19.899999999999999</v>
      </c>
      <c r="E33" s="21">
        <v>9.7500000000000003E-2</v>
      </c>
      <c r="F33" s="19" t="s">
        <v>33</v>
      </c>
      <c r="G33" s="19" t="s">
        <v>3</v>
      </c>
    </row>
    <row r="34" spans="1:7" x14ac:dyDescent="0.25">
      <c r="A34" s="18" t="s">
        <v>34</v>
      </c>
      <c r="B34" s="11" t="s">
        <v>97</v>
      </c>
      <c r="C34" s="12" t="s">
        <v>98</v>
      </c>
      <c r="D34" s="13" t="s">
        <v>113</v>
      </c>
      <c r="E34" s="11" t="s">
        <v>114</v>
      </c>
      <c r="F34" s="11" t="s">
        <v>33</v>
      </c>
      <c r="G34" s="11" t="s">
        <v>115</v>
      </c>
    </row>
    <row r="35" spans="1:7" x14ac:dyDescent="0.25">
      <c r="A35" s="19" t="s">
        <v>1</v>
      </c>
      <c r="B35" s="19">
        <v>35885</v>
      </c>
      <c r="C35" s="19" t="s">
        <v>35</v>
      </c>
      <c r="D35" s="20">
        <v>199.9</v>
      </c>
      <c r="E35" s="21" t="s">
        <v>3</v>
      </c>
      <c r="F35" s="19" t="s">
        <v>5</v>
      </c>
      <c r="G35" s="19" t="s">
        <v>10</v>
      </c>
    </row>
    <row r="36" spans="1:7" x14ac:dyDescent="0.25">
      <c r="A36" s="18" t="s">
        <v>36</v>
      </c>
      <c r="B36" s="11" t="s">
        <v>97</v>
      </c>
      <c r="C36" s="12" t="s">
        <v>98</v>
      </c>
      <c r="D36" s="13" t="s">
        <v>113</v>
      </c>
      <c r="E36" s="11" t="s">
        <v>114</v>
      </c>
      <c r="F36" s="11" t="s">
        <v>33</v>
      </c>
      <c r="G36" s="11" t="s">
        <v>115</v>
      </c>
    </row>
    <row r="37" spans="1:7" x14ac:dyDescent="0.25">
      <c r="A37" s="19" t="s">
        <v>1</v>
      </c>
      <c r="B37" s="19">
        <v>33996</v>
      </c>
      <c r="C37" s="19" t="s">
        <v>37</v>
      </c>
      <c r="D37" s="20">
        <v>229.9</v>
      </c>
      <c r="E37" s="21" t="s">
        <v>3</v>
      </c>
      <c r="F37" s="19" t="s">
        <v>3</v>
      </c>
      <c r="G37" s="19" t="s">
        <v>3</v>
      </c>
    </row>
    <row r="38" spans="1:7" x14ac:dyDescent="0.25">
      <c r="A38" s="19" t="s">
        <v>1</v>
      </c>
      <c r="B38" s="19">
        <v>35817</v>
      </c>
      <c r="C38" s="19" t="s">
        <v>38</v>
      </c>
      <c r="D38" s="20">
        <v>269.89999999999998</v>
      </c>
      <c r="E38" s="21" t="s">
        <v>3</v>
      </c>
      <c r="F38" s="19" t="s">
        <v>3</v>
      </c>
      <c r="G38" s="19" t="s">
        <v>3</v>
      </c>
    </row>
    <row r="39" spans="1:7" x14ac:dyDescent="0.25">
      <c r="A39" s="19" t="s">
        <v>1</v>
      </c>
      <c r="B39" s="19">
        <v>35818</v>
      </c>
      <c r="C39" s="19" t="s">
        <v>39</v>
      </c>
      <c r="D39" s="20">
        <v>249.9</v>
      </c>
      <c r="E39" s="21" t="s">
        <v>3</v>
      </c>
      <c r="F39" s="19" t="s">
        <v>3</v>
      </c>
      <c r="G39" s="19" t="s">
        <v>3</v>
      </c>
    </row>
    <row r="40" spans="1:7" x14ac:dyDescent="0.25">
      <c r="A40" s="19" t="s">
        <v>1</v>
      </c>
      <c r="B40" s="19">
        <v>35830</v>
      </c>
      <c r="C40" s="19" t="s">
        <v>40</v>
      </c>
      <c r="D40" s="20">
        <v>299.89999999999998</v>
      </c>
      <c r="E40" s="21" t="s">
        <v>3</v>
      </c>
      <c r="F40" s="19" t="s">
        <v>3</v>
      </c>
      <c r="G40" s="19" t="s">
        <v>3</v>
      </c>
    </row>
    <row r="41" spans="1:7" x14ac:dyDescent="0.25">
      <c r="A41" s="19" t="s">
        <v>1</v>
      </c>
      <c r="B41" s="19">
        <v>35859</v>
      </c>
      <c r="C41" s="19" t="s">
        <v>41</v>
      </c>
      <c r="D41" s="20">
        <v>209.9</v>
      </c>
      <c r="E41" s="21" t="s">
        <v>3</v>
      </c>
      <c r="F41" s="19" t="s">
        <v>3</v>
      </c>
      <c r="G41" s="19" t="s">
        <v>3</v>
      </c>
    </row>
    <row r="42" spans="1:7" x14ac:dyDescent="0.25">
      <c r="A42" s="19" t="s">
        <v>1</v>
      </c>
      <c r="B42" s="19">
        <v>35875</v>
      </c>
      <c r="C42" s="19" t="s">
        <v>42</v>
      </c>
      <c r="D42" s="20">
        <v>229.9</v>
      </c>
      <c r="E42" s="21" t="s">
        <v>3</v>
      </c>
      <c r="F42" s="19" t="s">
        <v>3</v>
      </c>
      <c r="G42" s="19" t="s">
        <v>3</v>
      </c>
    </row>
    <row r="43" spans="1:7" x14ac:dyDescent="0.25">
      <c r="A43" s="19" t="s">
        <v>1</v>
      </c>
      <c r="B43" s="19">
        <v>35888</v>
      </c>
      <c r="C43" s="19" t="s">
        <v>43</v>
      </c>
      <c r="D43" s="20">
        <v>209.9</v>
      </c>
      <c r="E43" s="21" t="s">
        <v>3</v>
      </c>
      <c r="F43" s="19" t="s">
        <v>5</v>
      </c>
      <c r="G43" s="19" t="s">
        <v>3</v>
      </c>
    </row>
    <row r="44" spans="1:7" x14ac:dyDescent="0.25">
      <c r="A44" s="19" t="s">
        <v>1</v>
      </c>
      <c r="B44" s="19">
        <v>35939</v>
      </c>
      <c r="C44" s="19" t="s">
        <v>44</v>
      </c>
      <c r="D44" s="20">
        <v>269.89999999999998</v>
      </c>
      <c r="E44" s="21" t="s">
        <v>3</v>
      </c>
      <c r="F44" s="19" t="s">
        <v>3</v>
      </c>
      <c r="G44" s="19" t="s">
        <v>3</v>
      </c>
    </row>
    <row r="45" spans="1:7" x14ac:dyDescent="0.25">
      <c r="A45" s="19" t="s">
        <v>1</v>
      </c>
      <c r="B45" s="19">
        <v>35995</v>
      </c>
      <c r="C45" s="19" t="s">
        <v>45</v>
      </c>
      <c r="D45" s="20">
        <v>279.89999999999998</v>
      </c>
      <c r="E45" s="21" t="s">
        <v>3</v>
      </c>
      <c r="F45" s="19" t="s">
        <v>3</v>
      </c>
      <c r="G45" s="19" t="s">
        <v>3</v>
      </c>
    </row>
    <row r="46" spans="1:7" x14ac:dyDescent="0.25">
      <c r="A46" s="18" t="s">
        <v>46</v>
      </c>
      <c r="B46" s="11" t="s">
        <v>97</v>
      </c>
      <c r="C46" s="12" t="s">
        <v>98</v>
      </c>
      <c r="D46" s="13" t="s">
        <v>113</v>
      </c>
      <c r="E46" s="11" t="s">
        <v>114</v>
      </c>
      <c r="F46" s="11" t="s">
        <v>33</v>
      </c>
      <c r="G46" s="11" t="s">
        <v>115</v>
      </c>
    </row>
    <row r="47" spans="1:7" x14ac:dyDescent="0.25">
      <c r="A47" s="19" t="s">
        <v>1</v>
      </c>
      <c r="B47" s="19">
        <v>35801</v>
      </c>
      <c r="C47" s="19" t="s">
        <v>47</v>
      </c>
      <c r="D47" s="20">
        <v>349.9</v>
      </c>
      <c r="E47" s="21" t="s">
        <v>3</v>
      </c>
      <c r="F47" s="19" t="s">
        <v>3</v>
      </c>
      <c r="G47" s="19" t="s">
        <v>3</v>
      </c>
    </row>
    <row r="48" spans="1:7" x14ac:dyDescent="0.25">
      <c r="A48" s="18" t="s">
        <v>48</v>
      </c>
      <c r="B48" s="11" t="s">
        <v>97</v>
      </c>
      <c r="C48" s="12" t="s">
        <v>98</v>
      </c>
      <c r="D48" s="13" t="s">
        <v>113</v>
      </c>
      <c r="E48" s="11" t="s">
        <v>114</v>
      </c>
      <c r="F48" s="11" t="s">
        <v>33</v>
      </c>
      <c r="G48" s="11" t="s">
        <v>115</v>
      </c>
    </row>
    <row r="49" spans="1:7" x14ac:dyDescent="0.25">
      <c r="A49" s="19"/>
      <c r="B49" s="19">
        <v>31909</v>
      </c>
      <c r="C49" s="19" t="s">
        <v>123</v>
      </c>
      <c r="D49" s="20">
        <v>169.9</v>
      </c>
      <c r="E49" s="22" t="s">
        <v>3</v>
      </c>
      <c r="F49" s="19" t="s">
        <v>3</v>
      </c>
      <c r="G49" s="19" t="s">
        <v>10</v>
      </c>
    </row>
    <row r="50" spans="1:7" x14ac:dyDescent="0.25">
      <c r="A50" s="19"/>
      <c r="B50" s="19">
        <v>32408</v>
      </c>
      <c r="C50" s="19" t="s">
        <v>120</v>
      </c>
      <c r="D50" s="20">
        <v>149.9</v>
      </c>
      <c r="E50" s="22" t="s">
        <v>3</v>
      </c>
      <c r="F50" s="19" t="s">
        <v>3</v>
      </c>
      <c r="G50" s="19" t="s">
        <v>10</v>
      </c>
    </row>
    <row r="51" spans="1:7" x14ac:dyDescent="0.25">
      <c r="A51" s="19"/>
      <c r="B51" s="19">
        <v>33520</v>
      </c>
      <c r="C51" s="19" t="s">
        <v>49</v>
      </c>
      <c r="D51" s="20">
        <v>159.9</v>
      </c>
      <c r="E51" s="21" t="s">
        <v>3</v>
      </c>
      <c r="F51" s="19" t="s">
        <v>3</v>
      </c>
      <c r="G51" s="19" t="s">
        <v>10</v>
      </c>
    </row>
    <row r="52" spans="1:7" x14ac:dyDescent="0.25">
      <c r="A52" s="19" t="s">
        <v>1</v>
      </c>
      <c r="B52" s="19">
        <v>35800</v>
      </c>
      <c r="C52" s="19" t="s">
        <v>50</v>
      </c>
      <c r="D52" s="20">
        <v>159.9</v>
      </c>
      <c r="E52" s="21" t="s">
        <v>3</v>
      </c>
      <c r="F52" s="19" t="s">
        <v>3</v>
      </c>
      <c r="G52" s="19" t="s">
        <v>3</v>
      </c>
    </row>
    <row r="53" spans="1:7" x14ac:dyDescent="0.25">
      <c r="A53" s="19" t="s">
        <v>1</v>
      </c>
      <c r="B53" s="19">
        <v>35871</v>
      </c>
      <c r="C53" s="19" t="s">
        <v>51</v>
      </c>
      <c r="D53" s="20">
        <v>149.9</v>
      </c>
      <c r="E53" s="21" t="s">
        <v>3</v>
      </c>
      <c r="F53" s="19" t="s">
        <v>3</v>
      </c>
      <c r="G53" s="19" t="s">
        <v>3</v>
      </c>
    </row>
    <row r="54" spans="1:7" x14ac:dyDescent="0.25">
      <c r="A54" s="18" t="s">
        <v>72</v>
      </c>
      <c r="B54" s="11" t="s">
        <v>97</v>
      </c>
      <c r="C54" s="12" t="s">
        <v>98</v>
      </c>
      <c r="D54" s="13" t="s">
        <v>113</v>
      </c>
      <c r="E54" s="11" t="s">
        <v>114</v>
      </c>
      <c r="F54" s="11" t="s">
        <v>33</v>
      </c>
      <c r="G54" s="11" t="s">
        <v>115</v>
      </c>
    </row>
    <row r="55" spans="1:7" x14ac:dyDescent="0.25">
      <c r="A55" s="19"/>
      <c r="B55" s="19">
        <v>32938</v>
      </c>
      <c r="C55" s="19" t="s">
        <v>116</v>
      </c>
      <c r="D55" s="20">
        <v>119.9</v>
      </c>
      <c r="E55" s="21" t="s">
        <v>3</v>
      </c>
      <c r="F55" s="19" t="s">
        <v>3</v>
      </c>
      <c r="G55" s="19" t="s">
        <v>3</v>
      </c>
    </row>
    <row r="56" spans="1:7" x14ac:dyDescent="0.25">
      <c r="A56" s="18" t="s">
        <v>52</v>
      </c>
      <c r="B56" s="11" t="s">
        <v>97</v>
      </c>
      <c r="C56" s="12" t="s">
        <v>98</v>
      </c>
      <c r="D56" s="13" t="s">
        <v>113</v>
      </c>
      <c r="E56" s="11" t="s">
        <v>114</v>
      </c>
      <c r="F56" s="11" t="s">
        <v>33</v>
      </c>
      <c r="G56" s="11" t="s">
        <v>115</v>
      </c>
    </row>
    <row r="57" spans="1:7" x14ac:dyDescent="0.25">
      <c r="A57" s="19" t="s">
        <v>1</v>
      </c>
      <c r="B57" s="19">
        <v>35793</v>
      </c>
      <c r="C57" s="19" t="s">
        <v>53</v>
      </c>
      <c r="D57" s="20">
        <v>189.9</v>
      </c>
      <c r="E57" s="21" t="s">
        <v>3</v>
      </c>
      <c r="F57" s="19" t="s">
        <v>3</v>
      </c>
      <c r="G57" s="19" t="s">
        <v>3</v>
      </c>
    </row>
    <row r="58" spans="1:7" x14ac:dyDescent="0.25">
      <c r="A58" s="19" t="s">
        <v>1</v>
      </c>
      <c r="B58" s="19">
        <v>35837</v>
      </c>
      <c r="C58" s="19" t="s">
        <v>54</v>
      </c>
      <c r="D58" s="20">
        <v>269.89999999999998</v>
      </c>
      <c r="E58" s="21" t="s">
        <v>3</v>
      </c>
      <c r="F58" s="19" t="s">
        <v>3</v>
      </c>
      <c r="G58" s="19" t="s">
        <v>10</v>
      </c>
    </row>
    <row r="59" spans="1:7" x14ac:dyDescent="0.25">
      <c r="A59" s="19" t="s">
        <v>1</v>
      </c>
      <c r="B59" s="19">
        <v>35953</v>
      </c>
      <c r="C59" s="19" t="s">
        <v>55</v>
      </c>
      <c r="D59" s="20">
        <v>219.9</v>
      </c>
      <c r="E59" s="21" t="s">
        <v>3</v>
      </c>
      <c r="F59" s="19" t="s">
        <v>3</v>
      </c>
      <c r="G59" s="19" t="s">
        <v>3</v>
      </c>
    </row>
    <row r="60" spans="1:7" x14ac:dyDescent="0.25">
      <c r="A60" s="15" t="s">
        <v>56</v>
      </c>
      <c r="B60" s="15" t="s">
        <v>1</v>
      </c>
      <c r="C60" s="15" t="s">
        <v>1</v>
      </c>
      <c r="D60" s="16" t="s">
        <v>1</v>
      </c>
      <c r="E60" s="17" t="s">
        <v>1</v>
      </c>
      <c r="F60" s="15" t="s">
        <v>1</v>
      </c>
      <c r="G60" s="15" t="s">
        <v>1</v>
      </c>
    </row>
    <row r="61" spans="1:7" x14ac:dyDescent="0.25">
      <c r="A61" s="18" t="s">
        <v>2</v>
      </c>
      <c r="B61" s="11" t="s">
        <v>97</v>
      </c>
      <c r="C61" s="12" t="s">
        <v>98</v>
      </c>
      <c r="D61" s="13" t="s">
        <v>113</v>
      </c>
      <c r="E61" s="11" t="s">
        <v>114</v>
      </c>
      <c r="F61" s="11" t="s">
        <v>33</v>
      </c>
      <c r="G61" s="11" t="s">
        <v>115</v>
      </c>
    </row>
    <row r="62" spans="1:7" x14ac:dyDescent="0.25">
      <c r="A62" s="19" t="s">
        <v>1</v>
      </c>
      <c r="B62" s="19">
        <v>34416</v>
      </c>
      <c r="C62" s="19" t="s">
        <v>57</v>
      </c>
      <c r="D62" s="20">
        <v>119.9</v>
      </c>
      <c r="E62" s="21">
        <v>6.5000000000000002E-2</v>
      </c>
      <c r="F62" s="19" t="s">
        <v>3</v>
      </c>
      <c r="G62" s="19" t="s">
        <v>3</v>
      </c>
    </row>
    <row r="63" spans="1:7" x14ac:dyDescent="0.25">
      <c r="A63" s="18" t="s">
        <v>17</v>
      </c>
      <c r="B63" s="11" t="s">
        <v>97</v>
      </c>
      <c r="C63" s="12" t="s">
        <v>98</v>
      </c>
      <c r="D63" s="13" t="s">
        <v>113</v>
      </c>
      <c r="E63" s="11" t="s">
        <v>114</v>
      </c>
      <c r="F63" s="11" t="s">
        <v>33</v>
      </c>
      <c r="G63" s="11" t="s">
        <v>115</v>
      </c>
    </row>
    <row r="64" spans="1:7" x14ac:dyDescent="0.25">
      <c r="A64" s="19" t="s">
        <v>1</v>
      </c>
      <c r="B64" s="19">
        <v>35781</v>
      </c>
      <c r="C64" s="19" t="s">
        <v>58</v>
      </c>
      <c r="D64" s="20">
        <v>69.900000000000006</v>
      </c>
      <c r="E64" s="21" t="s">
        <v>3</v>
      </c>
      <c r="F64" s="19" t="s">
        <v>3</v>
      </c>
      <c r="G64" s="19" t="s">
        <v>3</v>
      </c>
    </row>
    <row r="65" spans="1:7" x14ac:dyDescent="0.25">
      <c r="A65" s="18" t="s">
        <v>34</v>
      </c>
      <c r="B65" s="11" t="s">
        <v>97</v>
      </c>
      <c r="C65" s="12" t="s">
        <v>98</v>
      </c>
      <c r="D65" s="13" t="s">
        <v>113</v>
      </c>
      <c r="E65" s="11" t="s">
        <v>114</v>
      </c>
      <c r="F65" s="11" t="s">
        <v>33</v>
      </c>
      <c r="G65" s="11" t="s">
        <v>115</v>
      </c>
    </row>
    <row r="66" spans="1:7" x14ac:dyDescent="0.25">
      <c r="A66" s="19" t="s">
        <v>1</v>
      </c>
      <c r="B66" s="19">
        <v>33505</v>
      </c>
      <c r="C66" s="19" t="s">
        <v>59</v>
      </c>
      <c r="D66" s="20">
        <v>99.9</v>
      </c>
      <c r="E66" s="21" t="s">
        <v>3</v>
      </c>
      <c r="F66" s="19" t="s">
        <v>3</v>
      </c>
      <c r="G66" s="19" t="s">
        <v>3</v>
      </c>
    </row>
    <row r="67" spans="1:7" x14ac:dyDescent="0.25">
      <c r="A67" s="18" t="s">
        <v>36</v>
      </c>
      <c r="B67" s="11" t="s">
        <v>97</v>
      </c>
      <c r="C67" s="12" t="s">
        <v>98</v>
      </c>
      <c r="D67" s="13" t="s">
        <v>113</v>
      </c>
      <c r="E67" s="11" t="s">
        <v>114</v>
      </c>
      <c r="F67" s="11" t="s">
        <v>33</v>
      </c>
      <c r="G67" s="11" t="s">
        <v>115</v>
      </c>
    </row>
    <row r="68" spans="1:7" x14ac:dyDescent="0.25">
      <c r="A68" s="19" t="s">
        <v>1</v>
      </c>
      <c r="B68" s="19">
        <v>35864</v>
      </c>
      <c r="C68" s="19" t="s">
        <v>60</v>
      </c>
      <c r="D68" s="20">
        <v>149.9</v>
      </c>
      <c r="E68" s="21" t="s">
        <v>3</v>
      </c>
      <c r="F68" s="19" t="s">
        <v>3</v>
      </c>
      <c r="G68" s="19" t="s">
        <v>3</v>
      </c>
    </row>
    <row r="69" spans="1:7" x14ac:dyDescent="0.25">
      <c r="A69" s="18" t="s">
        <v>48</v>
      </c>
      <c r="B69" s="11" t="s">
        <v>97</v>
      </c>
      <c r="C69" s="12" t="s">
        <v>98</v>
      </c>
      <c r="D69" s="13" t="s">
        <v>113</v>
      </c>
      <c r="E69" s="11" t="s">
        <v>114</v>
      </c>
      <c r="F69" s="11" t="s">
        <v>33</v>
      </c>
      <c r="G69" s="11" t="s">
        <v>115</v>
      </c>
    </row>
    <row r="70" spans="1:7" x14ac:dyDescent="0.25">
      <c r="A70" s="19" t="s">
        <v>1</v>
      </c>
      <c r="B70" s="19">
        <v>35810</v>
      </c>
      <c r="C70" s="19" t="s">
        <v>61</v>
      </c>
      <c r="D70" s="20">
        <v>79.900000000000006</v>
      </c>
      <c r="E70" s="21" t="s">
        <v>3</v>
      </c>
      <c r="F70" s="19" t="s">
        <v>3</v>
      </c>
      <c r="G70" s="19" t="s">
        <v>3</v>
      </c>
    </row>
    <row r="71" spans="1:7" x14ac:dyDescent="0.25">
      <c r="A71" s="15" t="s">
        <v>62</v>
      </c>
      <c r="B71" s="15" t="s">
        <v>1</v>
      </c>
      <c r="C71" s="15" t="s">
        <v>1</v>
      </c>
      <c r="D71" s="16" t="s">
        <v>1</v>
      </c>
      <c r="E71" s="17" t="s">
        <v>1</v>
      </c>
      <c r="F71" s="15" t="s">
        <v>1</v>
      </c>
      <c r="G71" s="15" t="s">
        <v>1</v>
      </c>
    </row>
    <row r="72" spans="1:7" x14ac:dyDescent="0.25">
      <c r="A72" s="18" t="s">
        <v>2</v>
      </c>
      <c r="B72" s="11" t="s">
        <v>97</v>
      </c>
      <c r="C72" s="12" t="s">
        <v>98</v>
      </c>
      <c r="D72" s="13" t="s">
        <v>113</v>
      </c>
      <c r="E72" s="11" t="s">
        <v>114</v>
      </c>
      <c r="F72" s="11" t="s">
        <v>33</v>
      </c>
      <c r="G72" s="11" t="s">
        <v>115</v>
      </c>
    </row>
    <row r="73" spans="1:7" x14ac:dyDescent="0.25">
      <c r="A73" s="19" t="s">
        <v>1</v>
      </c>
      <c r="B73" s="19">
        <v>34448</v>
      </c>
      <c r="C73" s="19" t="s">
        <v>63</v>
      </c>
      <c r="D73" s="20">
        <v>99.9</v>
      </c>
      <c r="E73" s="21">
        <v>6.5000000000000002E-2</v>
      </c>
      <c r="F73" s="19" t="s">
        <v>3</v>
      </c>
      <c r="G73" s="19" t="s">
        <v>3</v>
      </c>
    </row>
    <row r="74" spans="1:7" x14ac:dyDescent="0.25">
      <c r="A74" s="18" t="s">
        <v>8</v>
      </c>
      <c r="B74" s="11" t="s">
        <v>97</v>
      </c>
      <c r="C74" s="12" t="s">
        <v>98</v>
      </c>
      <c r="D74" s="13" t="s">
        <v>113</v>
      </c>
      <c r="E74" s="11" t="s">
        <v>114</v>
      </c>
      <c r="F74" s="11" t="s">
        <v>33</v>
      </c>
      <c r="G74" s="11" t="s">
        <v>115</v>
      </c>
    </row>
    <row r="75" spans="1:7" x14ac:dyDescent="0.25">
      <c r="A75" s="19" t="s">
        <v>1</v>
      </c>
      <c r="B75" s="19">
        <v>32835</v>
      </c>
      <c r="C75" s="19" t="s">
        <v>64</v>
      </c>
      <c r="D75" s="20">
        <v>259.89999999999998</v>
      </c>
      <c r="E75" s="21" t="s">
        <v>3</v>
      </c>
      <c r="F75" s="19" t="s">
        <v>3</v>
      </c>
      <c r="G75" s="19" t="s">
        <v>3</v>
      </c>
    </row>
    <row r="76" spans="1:7" x14ac:dyDescent="0.25">
      <c r="A76" s="19" t="s">
        <v>1</v>
      </c>
      <c r="B76" s="19">
        <v>33868</v>
      </c>
      <c r="C76" s="19" t="s">
        <v>65</v>
      </c>
      <c r="D76" s="20">
        <v>199.9</v>
      </c>
      <c r="E76" s="21" t="s">
        <v>3</v>
      </c>
      <c r="F76" s="19" t="s">
        <v>3</v>
      </c>
      <c r="G76" s="19" t="s">
        <v>3</v>
      </c>
    </row>
    <row r="77" spans="1:7" x14ac:dyDescent="0.25">
      <c r="A77" s="19" t="s">
        <v>1</v>
      </c>
      <c r="B77" s="19">
        <v>33928</v>
      </c>
      <c r="C77" s="19" t="s">
        <v>66</v>
      </c>
      <c r="D77" s="20">
        <v>279.89999999999998</v>
      </c>
      <c r="E77" s="21" t="s">
        <v>3</v>
      </c>
      <c r="F77" s="19" t="s">
        <v>3</v>
      </c>
      <c r="G77" s="19" t="s">
        <v>3</v>
      </c>
    </row>
    <row r="78" spans="1:7" x14ac:dyDescent="0.25">
      <c r="A78" s="18" t="s">
        <v>20</v>
      </c>
      <c r="B78" s="11" t="s">
        <v>97</v>
      </c>
      <c r="C78" s="12" t="s">
        <v>98</v>
      </c>
      <c r="D78" s="13" t="s">
        <v>113</v>
      </c>
      <c r="E78" s="11" t="s">
        <v>114</v>
      </c>
      <c r="F78" s="11" t="s">
        <v>33</v>
      </c>
      <c r="G78" s="11" t="s">
        <v>115</v>
      </c>
    </row>
    <row r="79" spans="1:7" x14ac:dyDescent="0.25">
      <c r="A79" s="19" t="s">
        <v>1</v>
      </c>
      <c r="B79" s="19">
        <v>35934</v>
      </c>
      <c r="C79" s="19" t="s">
        <v>67</v>
      </c>
      <c r="D79" s="20">
        <v>179.9</v>
      </c>
      <c r="E79" s="21" t="s">
        <v>3</v>
      </c>
      <c r="F79" s="19" t="s">
        <v>3</v>
      </c>
      <c r="G79" s="19" t="s">
        <v>3</v>
      </c>
    </row>
    <row r="80" spans="1:7" x14ac:dyDescent="0.25">
      <c r="A80" s="19" t="s">
        <v>1</v>
      </c>
      <c r="B80" s="19">
        <v>35968</v>
      </c>
      <c r="C80" s="19" t="s">
        <v>68</v>
      </c>
      <c r="D80" s="20">
        <v>109.9</v>
      </c>
      <c r="E80" s="21" t="s">
        <v>3</v>
      </c>
      <c r="F80" s="19" t="s">
        <v>3</v>
      </c>
      <c r="G80" s="19" t="s">
        <v>3</v>
      </c>
    </row>
    <row r="81" spans="1:7" x14ac:dyDescent="0.25">
      <c r="A81" s="18" t="s">
        <v>26</v>
      </c>
      <c r="B81" s="11" t="s">
        <v>97</v>
      </c>
      <c r="C81" s="12" t="s">
        <v>98</v>
      </c>
      <c r="D81" s="13" t="s">
        <v>113</v>
      </c>
      <c r="E81" s="11" t="s">
        <v>114</v>
      </c>
      <c r="F81" s="11" t="s">
        <v>33</v>
      </c>
      <c r="G81" s="11" t="s">
        <v>115</v>
      </c>
    </row>
    <row r="82" spans="1:7" x14ac:dyDescent="0.25">
      <c r="A82" s="19" t="s">
        <v>1</v>
      </c>
      <c r="B82" s="19">
        <v>36069</v>
      </c>
      <c r="C82" s="19" t="s">
        <v>69</v>
      </c>
      <c r="D82" s="20">
        <v>189.9</v>
      </c>
      <c r="E82" s="21" t="s">
        <v>3</v>
      </c>
      <c r="F82" s="19" t="s">
        <v>3</v>
      </c>
      <c r="G82" s="19" t="s">
        <v>3</v>
      </c>
    </row>
    <row r="83" spans="1:7" x14ac:dyDescent="0.25">
      <c r="A83" s="18" t="s">
        <v>34</v>
      </c>
      <c r="B83" s="11" t="s">
        <v>97</v>
      </c>
      <c r="C83" s="12" t="s">
        <v>98</v>
      </c>
      <c r="D83" s="13" t="s">
        <v>113</v>
      </c>
      <c r="E83" s="11" t="s">
        <v>114</v>
      </c>
      <c r="F83" s="11" t="s">
        <v>33</v>
      </c>
      <c r="G83" s="11" t="s">
        <v>115</v>
      </c>
    </row>
    <row r="84" spans="1:7" x14ac:dyDescent="0.25">
      <c r="A84" s="19" t="s">
        <v>1</v>
      </c>
      <c r="B84" s="19">
        <v>35845</v>
      </c>
      <c r="C84" s="19" t="s">
        <v>70</v>
      </c>
      <c r="D84" s="20">
        <v>189.9</v>
      </c>
      <c r="E84" s="21" t="s">
        <v>3</v>
      </c>
      <c r="F84" s="19" t="s">
        <v>3</v>
      </c>
      <c r="G84" s="19" t="s">
        <v>3</v>
      </c>
    </row>
    <row r="85" spans="1:7" x14ac:dyDescent="0.25">
      <c r="A85" s="18" t="s">
        <v>48</v>
      </c>
      <c r="B85" s="11" t="s">
        <v>97</v>
      </c>
      <c r="C85" s="12" t="s">
        <v>98</v>
      </c>
      <c r="D85" s="13" t="s">
        <v>113</v>
      </c>
      <c r="E85" s="11" t="s">
        <v>114</v>
      </c>
      <c r="F85" s="11" t="s">
        <v>33</v>
      </c>
      <c r="G85" s="11" t="s">
        <v>115</v>
      </c>
    </row>
    <row r="86" spans="1:7" x14ac:dyDescent="0.25">
      <c r="A86" s="19"/>
      <c r="B86" s="19">
        <v>32409</v>
      </c>
      <c r="C86" s="19" t="s">
        <v>121</v>
      </c>
      <c r="D86" s="20">
        <v>129.9</v>
      </c>
      <c r="E86" s="21" t="s">
        <v>3</v>
      </c>
      <c r="F86" s="19" t="s">
        <v>3</v>
      </c>
      <c r="G86" s="19" t="s">
        <v>3</v>
      </c>
    </row>
    <row r="87" spans="1:7" x14ac:dyDescent="0.25">
      <c r="A87" s="19" t="s">
        <v>1</v>
      </c>
      <c r="B87" s="19">
        <v>35954</v>
      </c>
      <c r="C87" s="19" t="s">
        <v>71</v>
      </c>
      <c r="D87" s="20">
        <v>139.9</v>
      </c>
      <c r="E87" s="21" t="s">
        <v>3</v>
      </c>
      <c r="F87" s="19" t="s">
        <v>3</v>
      </c>
      <c r="G87" s="19" t="s">
        <v>3</v>
      </c>
    </row>
    <row r="88" spans="1:7" x14ac:dyDescent="0.25">
      <c r="A88" s="18" t="s">
        <v>72</v>
      </c>
      <c r="B88" s="11" t="s">
        <v>97</v>
      </c>
      <c r="C88" s="12" t="s">
        <v>98</v>
      </c>
      <c r="D88" s="13" t="s">
        <v>113</v>
      </c>
      <c r="E88" s="11" t="s">
        <v>114</v>
      </c>
      <c r="F88" s="11" t="s">
        <v>33</v>
      </c>
      <c r="G88" s="11" t="s">
        <v>115</v>
      </c>
    </row>
    <row r="89" spans="1:7" x14ac:dyDescent="0.25">
      <c r="A89" s="19" t="s">
        <v>1</v>
      </c>
      <c r="B89" s="19">
        <v>35884</v>
      </c>
      <c r="C89" s="19" t="s">
        <v>73</v>
      </c>
      <c r="D89" s="20">
        <v>149.9</v>
      </c>
      <c r="E89" s="21" t="s">
        <v>3</v>
      </c>
      <c r="F89" s="19" t="s">
        <v>3</v>
      </c>
      <c r="G89" s="19" t="s">
        <v>3</v>
      </c>
    </row>
    <row r="90" spans="1:7" x14ac:dyDescent="0.25">
      <c r="A90" s="18" t="s">
        <v>52</v>
      </c>
      <c r="B90" s="11" t="s">
        <v>97</v>
      </c>
      <c r="C90" s="12" t="s">
        <v>98</v>
      </c>
      <c r="D90" s="13" t="s">
        <v>113</v>
      </c>
      <c r="E90" s="11" t="s">
        <v>114</v>
      </c>
      <c r="F90" s="11" t="s">
        <v>33</v>
      </c>
      <c r="G90" s="11" t="s">
        <v>115</v>
      </c>
    </row>
    <row r="91" spans="1:7" x14ac:dyDescent="0.25">
      <c r="A91" s="19" t="s">
        <v>1</v>
      </c>
      <c r="B91" s="19">
        <v>35795</v>
      </c>
      <c r="C91" s="19" t="s">
        <v>74</v>
      </c>
      <c r="D91" s="20">
        <v>149.9</v>
      </c>
      <c r="E91" s="21" t="s">
        <v>3</v>
      </c>
      <c r="F91" s="19" t="s">
        <v>3</v>
      </c>
      <c r="G91" s="19" t="s">
        <v>3</v>
      </c>
    </row>
    <row r="92" spans="1:7" x14ac:dyDescent="0.25">
      <c r="A92" s="15" t="s">
        <v>75</v>
      </c>
      <c r="B92" s="15" t="s">
        <v>1</v>
      </c>
      <c r="C92" s="15" t="s">
        <v>1</v>
      </c>
      <c r="D92" s="16" t="s">
        <v>1</v>
      </c>
      <c r="E92" s="17" t="s">
        <v>1</v>
      </c>
      <c r="F92" s="15" t="s">
        <v>1</v>
      </c>
      <c r="G92" s="15" t="s">
        <v>1</v>
      </c>
    </row>
    <row r="93" spans="1:7" x14ac:dyDescent="0.25">
      <c r="A93" s="18" t="s">
        <v>48</v>
      </c>
      <c r="B93" s="11" t="s">
        <v>97</v>
      </c>
      <c r="C93" s="12" t="s">
        <v>98</v>
      </c>
      <c r="D93" s="13" t="s">
        <v>113</v>
      </c>
      <c r="E93" s="11" t="s">
        <v>114</v>
      </c>
      <c r="F93" s="11" t="s">
        <v>33</v>
      </c>
      <c r="G93" s="11" t="s">
        <v>115</v>
      </c>
    </row>
    <row r="94" spans="1:7" x14ac:dyDescent="0.25">
      <c r="A94" s="19" t="s">
        <v>1</v>
      </c>
      <c r="B94" s="19">
        <v>35865</v>
      </c>
      <c r="C94" s="19" t="s">
        <v>76</v>
      </c>
      <c r="D94" s="20">
        <v>89.9</v>
      </c>
      <c r="E94" s="21" t="s">
        <v>3</v>
      </c>
      <c r="F94" s="19" t="s">
        <v>3</v>
      </c>
      <c r="G94" s="19" t="s">
        <v>3</v>
      </c>
    </row>
    <row r="95" spans="1:7" x14ac:dyDescent="0.25">
      <c r="A95" s="15" t="s">
        <v>77</v>
      </c>
      <c r="B95" s="15" t="s">
        <v>1</v>
      </c>
      <c r="C95" s="15" t="s">
        <v>1</v>
      </c>
      <c r="D95" s="16" t="s">
        <v>1</v>
      </c>
      <c r="E95" s="17" t="s">
        <v>1</v>
      </c>
      <c r="F95" s="15" t="s">
        <v>1</v>
      </c>
      <c r="G95" s="15" t="s">
        <v>1</v>
      </c>
    </row>
    <row r="96" spans="1:7" x14ac:dyDescent="0.25">
      <c r="A96" s="18" t="s">
        <v>8</v>
      </c>
      <c r="B96" s="11" t="s">
        <v>97</v>
      </c>
      <c r="C96" s="12" t="s">
        <v>98</v>
      </c>
      <c r="D96" s="13" t="s">
        <v>113</v>
      </c>
      <c r="E96" s="11" t="s">
        <v>114</v>
      </c>
      <c r="F96" s="11" t="s">
        <v>33</v>
      </c>
      <c r="G96" s="11" t="s">
        <v>115</v>
      </c>
    </row>
    <row r="97" spans="1:7" x14ac:dyDescent="0.25">
      <c r="A97" s="19" t="s">
        <v>1</v>
      </c>
      <c r="B97" s="19">
        <v>32833</v>
      </c>
      <c r="C97" s="19" t="s">
        <v>78</v>
      </c>
      <c r="D97" s="20">
        <v>219.9</v>
      </c>
      <c r="E97" s="21" t="s">
        <v>3</v>
      </c>
      <c r="F97" s="19" t="s">
        <v>3</v>
      </c>
      <c r="G97" s="19" t="s">
        <v>3</v>
      </c>
    </row>
    <row r="98" spans="1:7" x14ac:dyDescent="0.25">
      <c r="A98" s="19" t="s">
        <v>1</v>
      </c>
      <c r="B98" s="19">
        <v>35838</v>
      </c>
      <c r="C98" s="19" t="s">
        <v>79</v>
      </c>
      <c r="D98" s="20">
        <v>219.9</v>
      </c>
      <c r="E98" s="21" t="s">
        <v>3</v>
      </c>
      <c r="F98" s="19" t="s">
        <v>3</v>
      </c>
      <c r="G98" s="19" t="s">
        <v>3</v>
      </c>
    </row>
    <row r="99" spans="1:7" x14ac:dyDescent="0.25">
      <c r="A99" s="19" t="s">
        <v>1</v>
      </c>
      <c r="B99" s="19">
        <v>35893</v>
      </c>
      <c r="C99" s="19" t="s">
        <v>80</v>
      </c>
      <c r="D99" s="20">
        <v>209.9</v>
      </c>
      <c r="E99" s="21" t="s">
        <v>3</v>
      </c>
      <c r="F99" s="19" t="s">
        <v>3</v>
      </c>
      <c r="G99" s="19" t="s">
        <v>3</v>
      </c>
    </row>
    <row r="100" spans="1:7" x14ac:dyDescent="0.25">
      <c r="A100" s="18" t="s">
        <v>26</v>
      </c>
      <c r="B100" s="11" t="s">
        <v>97</v>
      </c>
      <c r="C100" s="12" t="s">
        <v>98</v>
      </c>
      <c r="D100" s="13" t="s">
        <v>113</v>
      </c>
      <c r="E100" s="11" t="s">
        <v>114</v>
      </c>
      <c r="F100" s="11" t="s">
        <v>33</v>
      </c>
      <c r="G100" s="11" t="s">
        <v>115</v>
      </c>
    </row>
    <row r="101" spans="1:7" x14ac:dyDescent="0.25">
      <c r="A101" s="19" t="s">
        <v>1</v>
      </c>
      <c r="B101" s="19">
        <v>35889</v>
      </c>
      <c r="C101" s="19" t="s">
        <v>81</v>
      </c>
      <c r="D101" s="20">
        <v>149.9</v>
      </c>
      <c r="E101" s="21" t="s">
        <v>3</v>
      </c>
      <c r="F101" s="19" t="s">
        <v>5</v>
      </c>
      <c r="G101" s="19" t="s">
        <v>3</v>
      </c>
    </row>
    <row r="102" spans="1:7" x14ac:dyDescent="0.25">
      <c r="A102" s="19" t="s">
        <v>1</v>
      </c>
      <c r="B102" s="19">
        <v>35903</v>
      </c>
      <c r="C102" s="19" t="s">
        <v>82</v>
      </c>
      <c r="D102" s="20">
        <v>99.9</v>
      </c>
      <c r="E102" s="21" t="s">
        <v>3</v>
      </c>
      <c r="F102" s="19" t="s">
        <v>3</v>
      </c>
      <c r="G102" s="19" t="s">
        <v>3</v>
      </c>
    </row>
    <row r="103" spans="1:7" x14ac:dyDescent="0.25">
      <c r="A103" s="18" t="s">
        <v>34</v>
      </c>
      <c r="B103" s="11" t="s">
        <v>97</v>
      </c>
      <c r="C103" s="12" t="s">
        <v>98</v>
      </c>
      <c r="D103" s="13" t="s">
        <v>113</v>
      </c>
      <c r="E103" s="11" t="s">
        <v>114</v>
      </c>
      <c r="F103" s="11" t="s">
        <v>33</v>
      </c>
      <c r="G103" s="11" t="s">
        <v>115</v>
      </c>
    </row>
    <row r="104" spans="1:7" x14ac:dyDescent="0.25">
      <c r="A104" s="19" t="s">
        <v>1</v>
      </c>
      <c r="B104" s="19">
        <v>35844</v>
      </c>
      <c r="C104" s="19" t="s">
        <v>83</v>
      </c>
      <c r="D104" s="20">
        <v>169.9</v>
      </c>
      <c r="E104" s="21" t="s">
        <v>3</v>
      </c>
      <c r="F104" s="19" t="s">
        <v>3</v>
      </c>
      <c r="G104" s="19" t="s">
        <v>3</v>
      </c>
    </row>
    <row r="105" spans="1:7" x14ac:dyDescent="0.25">
      <c r="A105" s="18" t="s">
        <v>84</v>
      </c>
      <c r="B105" s="11" t="s">
        <v>97</v>
      </c>
      <c r="C105" s="12" t="s">
        <v>98</v>
      </c>
      <c r="D105" s="13" t="s">
        <v>113</v>
      </c>
      <c r="E105" s="11" t="s">
        <v>114</v>
      </c>
      <c r="F105" s="11" t="s">
        <v>33</v>
      </c>
      <c r="G105" s="11" t="s">
        <v>115</v>
      </c>
    </row>
    <row r="106" spans="1:7" x14ac:dyDescent="0.25">
      <c r="A106" s="19" t="s">
        <v>1</v>
      </c>
      <c r="B106" s="19">
        <v>35909</v>
      </c>
      <c r="C106" s="19" t="s">
        <v>85</v>
      </c>
      <c r="D106" s="20">
        <v>139.9</v>
      </c>
      <c r="E106" s="21" t="s">
        <v>3</v>
      </c>
      <c r="F106" s="19" t="s">
        <v>5</v>
      </c>
      <c r="G106" s="19" t="s">
        <v>3</v>
      </c>
    </row>
    <row r="107" spans="1:7" x14ac:dyDescent="0.25">
      <c r="A107" s="18" t="s">
        <v>48</v>
      </c>
      <c r="B107" s="11" t="s">
        <v>97</v>
      </c>
      <c r="C107" s="12" t="s">
        <v>98</v>
      </c>
      <c r="D107" s="13" t="s">
        <v>113</v>
      </c>
      <c r="E107" s="11" t="s">
        <v>114</v>
      </c>
      <c r="F107" s="11" t="s">
        <v>33</v>
      </c>
      <c r="G107" s="11" t="s">
        <v>115</v>
      </c>
    </row>
    <row r="108" spans="1:7" x14ac:dyDescent="0.25">
      <c r="A108" s="19" t="s">
        <v>1</v>
      </c>
      <c r="B108" s="19">
        <v>35902</v>
      </c>
      <c r="C108" s="19" t="s">
        <v>86</v>
      </c>
      <c r="D108" s="20">
        <v>109.9</v>
      </c>
      <c r="E108" s="21" t="s">
        <v>3</v>
      </c>
      <c r="F108" s="19" t="s">
        <v>3</v>
      </c>
      <c r="G108" s="19" t="s">
        <v>3</v>
      </c>
    </row>
    <row r="109" spans="1:7" x14ac:dyDescent="0.25">
      <c r="A109" s="19"/>
      <c r="B109" s="19">
        <v>32410</v>
      </c>
      <c r="C109" s="19" t="s">
        <v>122</v>
      </c>
      <c r="D109" s="20">
        <v>109.9</v>
      </c>
      <c r="E109" s="21"/>
      <c r="F109" s="19"/>
      <c r="G109" s="19"/>
    </row>
    <row r="110" spans="1:7" x14ac:dyDescent="0.25">
      <c r="A110" s="19" t="s">
        <v>1</v>
      </c>
      <c r="B110" s="19">
        <v>35904</v>
      </c>
      <c r="C110" s="19" t="s">
        <v>87</v>
      </c>
      <c r="D110" s="20">
        <v>119.9</v>
      </c>
      <c r="E110" s="21" t="s">
        <v>3</v>
      </c>
      <c r="F110" s="19" t="s">
        <v>3</v>
      </c>
      <c r="G110" s="19" t="s">
        <v>3</v>
      </c>
    </row>
    <row r="111" spans="1:7" x14ac:dyDescent="0.25">
      <c r="A111" s="19" t="s">
        <v>1</v>
      </c>
      <c r="B111" s="19">
        <v>35922</v>
      </c>
      <c r="C111" s="19" t="s">
        <v>88</v>
      </c>
      <c r="D111" s="20">
        <v>159.9</v>
      </c>
      <c r="E111" s="21" t="s">
        <v>3</v>
      </c>
      <c r="F111" s="19" t="s">
        <v>3</v>
      </c>
      <c r="G111" s="19" t="s">
        <v>3</v>
      </c>
    </row>
    <row r="112" spans="1:7" x14ac:dyDescent="0.25">
      <c r="A112" s="18" t="s">
        <v>72</v>
      </c>
      <c r="B112" s="11" t="s">
        <v>97</v>
      </c>
      <c r="C112" s="12" t="s">
        <v>98</v>
      </c>
      <c r="D112" s="13" t="s">
        <v>113</v>
      </c>
      <c r="E112" s="11" t="s">
        <v>114</v>
      </c>
      <c r="F112" s="11" t="s">
        <v>33</v>
      </c>
      <c r="G112" s="11" t="s">
        <v>115</v>
      </c>
    </row>
    <row r="113" spans="1:7" x14ac:dyDescent="0.25">
      <c r="A113" s="19" t="s">
        <v>1</v>
      </c>
      <c r="B113" s="19">
        <v>35842</v>
      </c>
      <c r="C113" s="19" t="s">
        <v>89</v>
      </c>
      <c r="D113" s="20">
        <v>149.9</v>
      </c>
      <c r="E113" s="21" t="s">
        <v>3</v>
      </c>
      <c r="F113" s="19" t="s">
        <v>3</v>
      </c>
      <c r="G113" s="19" t="s">
        <v>3</v>
      </c>
    </row>
    <row r="114" spans="1:7" x14ac:dyDescent="0.25">
      <c r="A114" s="19" t="s">
        <v>1</v>
      </c>
      <c r="B114" s="19">
        <v>35883</v>
      </c>
      <c r="C114" s="19" t="s">
        <v>90</v>
      </c>
      <c r="D114" s="20">
        <v>129.9</v>
      </c>
      <c r="E114" s="21" t="s">
        <v>3</v>
      </c>
      <c r="F114" s="19" t="s">
        <v>3</v>
      </c>
      <c r="G114" s="19" t="s">
        <v>3</v>
      </c>
    </row>
    <row r="115" spans="1:7" x14ac:dyDescent="0.25">
      <c r="A115" s="19" t="s">
        <v>1</v>
      </c>
      <c r="B115" s="19">
        <v>35937</v>
      </c>
      <c r="C115" s="19" t="s">
        <v>91</v>
      </c>
      <c r="D115" s="20">
        <v>149.9</v>
      </c>
      <c r="E115" s="21" t="s">
        <v>3</v>
      </c>
      <c r="F115" s="19" t="s">
        <v>3</v>
      </c>
      <c r="G115" s="19" t="s">
        <v>3</v>
      </c>
    </row>
    <row r="116" spans="1:7" x14ac:dyDescent="0.25">
      <c r="A116" s="18" t="s">
        <v>52</v>
      </c>
      <c r="B116" s="11" t="s">
        <v>97</v>
      </c>
      <c r="C116" s="12" t="s">
        <v>98</v>
      </c>
      <c r="D116" s="13" t="s">
        <v>113</v>
      </c>
      <c r="E116" s="11" t="s">
        <v>114</v>
      </c>
      <c r="F116" s="11" t="s">
        <v>33</v>
      </c>
      <c r="G116" s="11" t="s">
        <v>115</v>
      </c>
    </row>
    <row r="117" spans="1:7" x14ac:dyDescent="0.25">
      <c r="A117" s="19" t="s">
        <v>1</v>
      </c>
      <c r="B117" s="19">
        <v>35777</v>
      </c>
      <c r="C117" s="19" t="s">
        <v>92</v>
      </c>
      <c r="D117" s="20">
        <v>169.9</v>
      </c>
      <c r="E117" s="21" t="s">
        <v>3</v>
      </c>
      <c r="F117" s="19" t="s">
        <v>3</v>
      </c>
      <c r="G117" s="19" t="s">
        <v>3</v>
      </c>
    </row>
    <row r="118" spans="1:7" x14ac:dyDescent="0.25">
      <c r="A118" s="19" t="s">
        <v>1</v>
      </c>
      <c r="B118" s="19">
        <v>35794</v>
      </c>
      <c r="C118" s="19" t="s">
        <v>93</v>
      </c>
      <c r="D118" s="20">
        <v>119.9</v>
      </c>
      <c r="E118" s="21" t="s">
        <v>3</v>
      </c>
      <c r="F118" s="19" t="s">
        <v>3</v>
      </c>
      <c r="G118" s="19" t="s">
        <v>3</v>
      </c>
    </row>
    <row r="119" spans="1:7" x14ac:dyDescent="0.25">
      <c r="A119" s="15" t="s">
        <v>94</v>
      </c>
      <c r="B119" s="15" t="s">
        <v>1</v>
      </c>
      <c r="C119" s="15" t="s">
        <v>1</v>
      </c>
      <c r="D119" s="16" t="s">
        <v>1</v>
      </c>
      <c r="E119" s="17" t="s">
        <v>1</v>
      </c>
      <c r="F119" s="15" t="s">
        <v>1</v>
      </c>
      <c r="G119" s="15" t="s">
        <v>1</v>
      </c>
    </row>
    <row r="120" spans="1:7" x14ac:dyDescent="0.25">
      <c r="A120" s="18" t="s">
        <v>48</v>
      </c>
      <c r="B120" s="11" t="s">
        <v>97</v>
      </c>
      <c r="C120" s="12" t="s">
        <v>98</v>
      </c>
      <c r="D120" s="13" t="s">
        <v>113</v>
      </c>
      <c r="E120" s="11" t="s">
        <v>114</v>
      </c>
      <c r="F120" s="11" t="s">
        <v>33</v>
      </c>
      <c r="G120" s="11" t="s">
        <v>115</v>
      </c>
    </row>
    <row r="121" spans="1:7" x14ac:dyDescent="0.25">
      <c r="A121" s="19" t="s">
        <v>1</v>
      </c>
      <c r="B121" s="19">
        <v>35866</v>
      </c>
      <c r="C121" s="19" t="s">
        <v>95</v>
      </c>
      <c r="D121" s="20">
        <v>79.900000000000006</v>
      </c>
      <c r="E121" s="21" t="s">
        <v>3</v>
      </c>
      <c r="F121" s="19" t="s">
        <v>3</v>
      </c>
      <c r="G121" s="19" t="s">
        <v>3</v>
      </c>
    </row>
  </sheetData>
  <mergeCells count="1">
    <mergeCell ref="A1:C1"/>
  </mergeCells>
  <pageMargins left="0.25" right="0.25" top="0.75" bottom="0.75" header="0.3" footer="0.3"/>
  <pageSetup paperSize="9" scale="60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2024-03-11T19:30:55Z</cp:lastPrinted>
  <dcterms:created xsi:type="dcterms:W3CDTF">2024-03-07T11:57:20Z</dcterms:created>
  <dcterms:modified xsi:type="dcterms:W3CDTF">2024-03-28T13:20:06Z</dcterms:modified>
</cp:coreProperties>
</file>